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90" yWindow="150" windowWidth="15255" windowHeight="8685" tabRatio="819"/>
  </bookViews>
  <sheets>
    <sheet name="Úvod" sheetId="13" r:id="rId1"/>
    <sheet name="Superglass 3Tab" sheetId="3" r:id="rId2"/>
    <sheet name="Superglass Beaver" sheetId="14" r:id="rId3"/>
    <sheet name="Armourglass" sheetId="20" r:id="rId4"/>
    <sheet name="Victorian" sheetId="18" r:id="rId5"/>
    <sheet name="Diamant" sheetId="17" r:id="rId6"/>
    <sheet name="Armour-StormShield" sheetId="16" r:id="rId7"/>
    <sheet name="Cambridge Xpress" sheetId="19" r:id="rId8"/>
    <sheet name="Cambridge Xtreme 9,5°" sheetId="21" r:id="rId9"/>
    <sheet name="Odvětrání" sheetId="12" r:id="rId10"/>
  </sheets>
  <externalReferences>
    <externalReference r:id="rId11"/>
  </externalReferences>
  <definedNames>
    <definedName name="hipndridge">'[1]SG-b N eng'!$K$27</definedName>
    <definedName name="nails">'[1]SG-b N eng'!$T$27</definedName>
    <definedName name="roofcover">'[1]SG-b N eng'!$H$27</definedName>
    <definedName name="shinglestick">'[1]SG-b N eng'!$W$27</definedName>
    <definedName name="startingrow">'[1]SG-b N eng'!$E$27</definedName>
    <definedName name="valley">'[1]SG-b N eng'!$Q$27</definedName>
    <definedName name="vents">'[1]SG-b N eng'!$N$27</definedName>
  </definedNames>
  <calcPr calcId="145621"/>
</workbook>
</file>

<file path=xl/calcChain.xml><?xml version="1.0" encoding="utf-8"?>
<calcChain xmlns="http://schemas.openxmlformats.org/spreadsheetml/2006/main">
  <c r="B29" i="21" l="1"/>
  <c r="F29" i="21" s="1"/>
  <c r="B29" i="19"/>
  <c r="F29" i="19" s="1"/>
  <c r="B29" i="16"/>
  <c r="F29" i="16" s="1"/>
  <c r="B29" i="17"/>
  <c r="F29" i="17" s="1"/>
  <c r="B29" i="18"/>
  <c r="F29" i="18" s="1"/>
  <c r="B29" i="20"/>
  <c r="F29" i="20" s="1"/>
  <c r="B29" i="14"/>
  <c r="F29" i="14" s="1"/>
  <c r="B29" i="3"/>
  <c r="F29" i="3" s="1"/>
  <c r="D2" i="12"/>
  <c r="W27" i="21" l="1"/>
  <c r="O22" i="21" s="1"/>
  <c r="Q22" i="21" s="1"/>
  <c r="T27" i="21"/>
  <c r="Q27" i="21"/>
  <c r="N27" i="21"/>
  <c r="O20" i="21" s="1"/>
  <c r="Q20" i="21" s="1"/>
  <c r="K27" i="21"/>
  <c r="H27" i="21"/>
  <c r="E27" i="21"/>
  <c r="O18" i="21" s="1"/>
  <c r="Q18" i="21" s="1"/>
  <c r="B27" i="21"/>
  <c r="O16" i="21" s="1"/>
  <c r="Q16" i="21" s="1"/>
  <c r="O21" i="21"/>
  <c r="Q21" i="21" s="1"/>
  <c r="O19" i="21"/>
  <c r="Q19" i="21" s="1"/>
  <c r="O17" i="21"/>
  <c r="Q17" i="21" s="1"/>
  <c r="P2" i="12"/>
  <c r="T1" i="12" s="1"/>
  <c r="P3" i="12" s="1"/>
  <c r="S1" i="12"/>
  <c r="D3" i="12" s="1"/>
  <c r="T27" i="19"/>
  <c r="O21" i="19" s="1"/>
  <c r="Q21" i="19" s="1"/>
  <c r="H27" i="19"/>
  <c r="O17" i="19" s="1"/>
  <c r="Q17" i="19" s="1"/>
  <c r="K27" i="16"/>
  <c r="E27" i="16"/>
  <c r="T27" i="17"/>
  <c r="K27" i="17"/>
  <c r="E27" i="17"/>
  <c r="K27" i="18"/>
  <c r="O18" i="18"/>
  <c r="Q18" i="18" s="1"/>
  <c r="T27" i="20"/>
  <c r="K27" i="20"/>
  <c r="O18" i="20"/>
  <c r="Q18" i="20"/>
  <c r="W27" i="20"/>
  <c r="O22" i="20"/>
  <c r="Q22" i="20" s="1"/>
  <c r="O21" i="20"/>
  <c r="Q21" i="20" s="1"/>
  <c r="Q27" i="20"/>
  <c r="N27" i="20"/>
  <c r="O20" i="20"/>
  <c r="Q20" i="20" s="1"/>
  <c r="B11" i="20" s="1"/>
  <c r="H27" i="20"/>
  <c r="E27" i="20"/>
  <c r="O17" i="20"/>
  <c r="Q17" i="20"/>
  <c r="B27" i="20"/>
  <c r="O16" i="20"/>
  <c r="Q16" i="20"/>
  <c r="O19" i="20"/>
  <c r="Q19" i="20" s="1"/>
  <c r="W27" i="19"/>
  <c r="O22" i="19" s="1"/>
  <c r="Q22" i="19" s="1"/>
  <c r="Q27" i="19"/>
  <c r="N27" i="19"/>
  <c r="K27" i="19"/>
  <c r="E27" i="19"/>
  <c r="O18" i="19" s="1"/>
  <c r="Q18" i="19" s="1"/>
  <c r="B27" i="19"/>
  <c r="O16" i="19" s="1"/>
  <c r="Q16" i="19" s="1"/>
  <c r="O20" i="19"/>
  <c r="Q20" i="19"/>
  <c r="B11" i="19" s="1"/>
  <c r="O19" i="19"/>
  <c r="Q19" i="19" s="1"/>
  <c r="W27" i="18"/>
  <c r="O22" i="18"/>
  <c r="Q22" i="18"/>
  <c r="T27" i="18"/>
  <c r="O21" i="18"/>
  <c r="Q21" i="18" s="1"/>
  <c r="Q27" i="18"/>
  <c r="O19" i="18"/>
  <c r="Q19" i="18" s="1"/>
  <c r="N27" i="18"/>
  <c r="H27" i="18"/>
  <c r="E27" i="18"/>
  <c r="O17" i="18"/>
  <c r="Q17" i="18" s="1"/>
  <c r="B27" i="18"/>
  <c r="O16" i="18"/>
  <c r="Q16" i="18" s="1"/>
  <c r="O20" i="18"/>
  <c r="Q20" i="18" s="1"/>
  <c r="B11" i="18"/>
  <c r="W27" i="17"/>
  <c r="O22" i="17"/>
  <c r="Q22" i="17" s="1"/>
  <c r="Q27" i="17"/>
  <c r="O19" i="17"/>
  <c r="Q19" i="17" s="1"/>
  <c r="N27" i="17"/>
  <c r="O20" i="17"/>
  <c r="Q20" i="17"/>
  <c r="B11" i="17" s="1"/>
  <c r="O18" i="17"/>
  <c r="Q18" i="17"/>
  <c r="H27" i="17"/>
  <c r="O17" i="17"/>
  <c r="Q17" i="17" s="1"/>
  <c r="B27" i="17"/>
  <c r="O16" i="17"/>
  <c r="Q16" i="17" s="1"/>
  <c r="O21" i="17"/>
  <c r="Q21" i="17" s="1"/>
  <c r="W27" i="16"/>
  <c r="O22" i="16"/>
  <c r="Q22" i="16"/>
  <c r="T27" i="16"/>
  <c r="O21" i="16"/>
  <c r="Q21" i="16" s="1"/>
  <c r="Q27" i="16"/>
  <c r="O19" i="16"/>
  <c r="Q19" i="16" s="1"/>
  <c r="N27" i="16"/>
  <c r="O18" i="16"/>
  <c r="Q18" i="16"/>
  <c r="H27" i="16"/>
  <c r="O17" i="16"/>
  <c r="Q17" i="16" s="1"/>
  <c r="B27" i="16"/>
  <c r="O20" i="16"/>
  <c r="Q20" i="16" s="1"/>
  <c r="B11" i="16" s="1"/>
  <c r="O16" i="16"/>
  <c r="Q16" i="16" s="1"/>
  <c r="W27" i="14"/>
  <c r="O22" i="14" s="1"/>
  <c r="Q22" i="14" s="1"/>
  <c r="T27" i="14"/>
  <c r="O21" i="14" s="1"/>
  <c r="Q21" i="14" s="1"/>
  <c r="Q27" i="14"/>
  <c r="O19" i="14"/>
  <c r="Q19" i="14"/>
  <c r="N27" i="14"/>
  <c r="O20" i="14" s="1"/>
  <c r="Q20" i="14" s="1"/>
  <c r="B11" i="14"/>
  <c r="K27" i="14"/>
  <c r="H27" i="14"/>
  <c r="O17" i="14" s="1"/>
  <c r="Q17" i="14" s="1"/>
  <c r="E27" i="14"/>
  <c r="B27" i="14"/>
  <c r="O16" i="14" s="1"/>
  <c r="Q16" i="14" s="1"/>
  <c r="O18" i="14"/>
  <c r="Q18" i="14" s="1"/>
  <c r="Q27" i="3"/>
  <c r="O19" i="3" s="1"/>
  <c r="Q19" i="3" s="1"/>
  <c r="H2" i="12"/>
  <c r="H3" i="12" s="1"/>
  <c r="L2" i="12"/>
  <c r="L3" i="12" s="1"/>
  <c r="W27" i="3"/>
  <c r="O22" i="3" s="1"/>
  <c r="Q22" i="3" s="1"/>
  <c r="T27" i="3"/>
  <c r="O21" i="3" s="1"/>
  <c r="Q21" i="3" s="1"/>
  <c r="N27" i="3"/>
  <c r="O20" i="3" s="1"/>
  <c r="Q20" i="3" s="1"/>
  <c r="K27" i="3"/>
  <c r="O18" i="3"/>
  <c r="Q18" i="3" s="1"/>
  <c r="H27" i="3"/>
  <c r="E27" i="3"/>
  <c r="B27" i="3"/>
  <c r="O16" i="3" s="1"/>
  <c r="Q16" i="3" s="1"/>
  <c r="B11" i="3" l="1"/>
  <c r="O17" i="3"/>
  <c r="Q17" i="3" s="1"/>
  <c r="B11" i="21"/>
</calcChain>
</file>

<file path=xl/sharedStrings.xml><?xml version="1.0" encoding="utf-8"?>
<sst xmlns="http://schemas.openxmlformats.org/spreadsheetml/2006/main" count="521" uniqueCount="154">
  <si>
    <t>(kg)</t>
  </si>
  <si>
    <t>kg</t>
  </si>
  <si>
    <t xml:space="preserve"> ↓  ↓  ↓  Vyplňte červená pole, prosím ↓  ↓  ↓ </t>
  </si>
  <si>
    <r>
      <t xml:space="preserve">Celková plocha 
střechy 
</t>
    </r>
    <r>
      <rPr>
        <sz val="9"/>
        <color indexed="8"/>
        <rFont val="Calibri"/>
        <family val="2"/>
        <charset val="238"/>
      </rPr>
      <t>(m2)</t>
    </r>
  </si>
  <si>
    <r>
      <t xml:space="preserve">Součet okapových 
hran střechy* 
</t>
    </r>
    <r>
      <rPr>
        <sz val="9"/>
        <color indexed="8"/>
        <rFont val="Calibri"/>
        <family val="2"/>
        <charset val="238"/>
      </rPr>
      <t>(bm)</t>
    </r>
  </si>
  <si>
    <r>
      <t xml:space="preserve">Nároží 
a hřeben 
</t>
    </r>
    <r>
      <rPr>
        <sz val="9"/>
        <color indexed="8"/>
        <rFont val="Calibri"/>
        <family val="2"/>
        <charset val="238"/>
      </rPr>
      <t>(bm)</t>
    </r>
  </si>
  <si>
    <r>
      <t xml:space="preserve">Z toho 
pouze hřeben* 
</t>
    </r>
    <r>
      <rPr>
        <sz val="9"/>
        <color indexed="8"/>
        <rFont val="Calibri"/>
        <family val="2"/>
        <charset val="238"/>
      </rPr>
      <t xml:space="preserve">(bm) </t>
    </r>
  </si>
  <si>
    <r>
      <t xml:space="preserve">Úžlabí 
</t>
    </r>
    <r>
      <rPr>
        <sz val="9"/>
        <color indexed="8"/>
        <rFont val="Calibri"/>
        <family val="2"/>
        <charset val="238"/>
      </rPr>
      <t>(bm)</t>
    </r>
  </si>
  <si>
    <r>
      <t xml:space="preserve">* pro výpočet 
</t>
    </r>
    <r>
      <rPr>
        <b/>
        <i/>
        <sz val="8"/>
        <color indexed="8"/>
        <rFont val="Calibri"/>
        <family val="2"/>
        <charset val="238"/>
      </rPr>
      <t>startovací řady</t>
    </r>
  </si>
  <si>
    <r>
      <t xml:space="preserve">* pro výpočet 
</t>
    </r>
    <r>
      <rPr>
        <b/>
        <i/>
        <sz val="8"/>
        <color indexed="8"/>
        <rFont val="Calibri"/>
        <family val="2"/>
        <charset val="238"/>
      </rPr>
      <t>odvětrání</t>
    </r>
  </si>
  <si>
    <r>
      <rPr>
        <b/>
        <sz val="14"/>
        <color indexed="8"/>
        <rFont val="Calibri"/>
        <family val="2"/>
        <charset val="238"/>
      </rPr>
      <t>SPOTŘEBA  MATERIÁLU</t>
    </r>
    <r>
      <rPr>
        <sz val="10"/>
        <color indexed="8"/>
        <rFont val="Calibri"/>
        <family val="2"/>
        <charset val="238"/>
      </rPr>
      <t xml:space="preserve">
</t>
    </r>
    <r>
      <rPr>
        <i/>
        <sz val="9"/>
        <color indexed="8"/>
        <rFont val="Calibri"/>
        <family val="2"/>
        <charset val="238"/>
      </rPr>
      <t xml:space="preserve">Seznam IKO prodejců najdete na </t>
    </r>
    <r>
      <rPr>
        <b/>
        <i/>
        <sz val="9"/>
        <rFont val="Calibri"/>
        <family val="2"/>
        <charset val="238"/>
      </rPr>
      <t>www.iko.cz</t>
    </r>
  </si>
  <si>
    <t>spotř.</t>
  </si>
  <si>
    <t>zaokr.</t>
  </si>
  <si>
    <t>jedn.</t>
  </si>
  <si>
    <t>počet rolí</t>
  </si>
  <si>
    <t>balíků</t>
  </si>
  <si>
    <t>ks/kartuší</t>
  </si>
  <si>
    <t>výpočtová linka, NEUPRAVOVAT !  výpočtová linka, NEUPRAVOVAT !  výpočtová linka, NEUPRAVOVAT !</t>
  </si>
  <si>
    <r>
      <t xml:space="preserve">Podkladový pás
</t>
    </r>
    <r>
      <rPr>
        <b/>
        <sz val="7"/>
        <rFont val="Calibri"/>
        <family val="2"/>
        <charset val="238"/>
      </rPr>
      <t xml:space="preserve">Armourbase Pro
</t>
    </r>
    <r>
      <rPr>
        <sz val="7"/>
        <rFont val="Calibri"/>
        <family val="2"/>
        <charset val="238"/>
      </rPr>
      <t>vč.rezervy 10%</t>
    </r>
  </si>
  <si>
    <r>
      <t xml:space="preserve">Startovací řada
</t>
    </r>
    <r>
      <rPr>
        <b/>
        <sz val="7"/>
        <rFont val="Calibri"/>
        <family val="2"/>
        <charset val="238"/>
      </rPr>
      <t>Superglass 3Tab</t>
    </r>
  </si>
  <si>
    <r>
      <t xml:space="preserve">Šindel IKO
</t>
    </r>
    <r>
      <rPr>
        <b/>
        <sz val="7"/>
        <rFont val="Calibri"/>
        <family val="2"/>
        <charset val="238"/>
      </rPr>
      <t xml:space="preserve">Superglass 3Tab
</t>
    </r>
    <r>
      <rPr>
        <sz val="7"/>
        <rFont val="Calibri"/>
        <family val="2"/>
        <charset val="238"/>
      </rPr>
      <t>vč.rezervy 10%</t>
    </r>
  </si>
  <si>
    <r>
      <t xml:space="preserve">Hřeben a nároží
</t>
    </r>
    <r>
      <rPr>
        <b/>
        <sz val="7"/>
        <rFont val="Calibri"/>
        <family val="2"/>
        <charset val="238"/>
      </rPr>
      <t>Superglass 3Tab</t>
    </r>
  </si>
  <si>
    <r>
      <t xml:space="preserve">Odvětrání
</t>
    </r>
    <r>
      <rPr>
        <b/>
        <sz val="7"/>
        <rFont val="Calibri"/>
        <family val="2"/>
        <charset val="238"/>
      </rPr>
      <t>Armouvent Multi+</t>
    </r>
  </si>
  <si>
    <r>
      <t xml:space="preserve">Úžlabí
</t>
    </r>
    <r>
      <rPr>
        <b/>
        <sz val="7"/>
        <rFont val="Calibri"/>
        <family val="2"/>
        <charset val="238"/>
      </rPr>
      <t>IKO Armourvalley</t>
    </r>
  </si>
  <si>
    <r>
      <t xml:space="preserve">Hřebíky
</t>
    </r>
    <r>
      <rPr>
        <b/>
        <sz val="7"/>
        <rFont val="Calibri"/>
        <family val="2"/>
        <charset val="238"/>
      </rPr>
      <t>IKO 25mm</t>
    </r>
  </si>
  <si>
    <r>
      <t xml:space="preserve">Tmely
</t>
    </r>
    <r>
      <rPr>
        <b/>
        <sz val="7"/>
        <rFont val="Calibri"/>
        <family val="2"/>
        <charset val="238"/>
      </rPr>
      <t>IKO Shingle Stick</t>
    </r>
  </si>
  <si>
    <t>(role=ks)
30m v roli</t>
  </si>
  <si>
    <t>(balíky)</t>
  </si>
  <si>
    <t>(role=ks)
6m v roli</t>
  </si>
  <si>
    <t>(role, pás=ks)</t>
  </si>
  <si>
    <t>(kartuše=ks)</t>
  </si>
  <si>
    <t>IKO nepřebírá žádnou odpovědnost za správnost údajů.</t>
  </si>
  <si>
    <t>Poznámky:</t>
  </si>
  <si>
    <t>Nabídka odvětrávačů IKO:</t>
  </si>
  <si>
    <t>POZOR: Nedostatečné odvětrání střechy, přečtěte si jak zajistit správné odvětrání střechy v posledním listu"</t>
  </si>
  <si>
    <t>V tomto listu nejsou zmíněny všechny podrobnosti k navrhování, výpočtu a instalaci odvětrání do střechy. Ty je možné získat v Návodech na pokládku na www.iko.cz</t>
  </si>
  <si>
    <t>Obdobně se dá výpočítat nutnost použítí jiných odvětrávačů na základě znalosti prostoru odvětrání daného odvětrávače.</t>
  </si>
  <si>
    <r>
      <t>Počet odvětrávačů IKO Armourvent Special: 2000 cm</t>
    </r>
    <r>
      <rPr>
        <vertAlign val="superscript"/>
        <sz val="11"/>
        <color indexed="8"/>
        <rFont val="Calibri"/>
        <family val="2"/>
        <charset val="238"/>
      </rPr>
      <t>2</t>
    </r>
    <r>
      <rPr>
        <sz val="11"/>
        <color theme="1"/>
        <rFont val="Calibri"/>
        <family val="2"/>
        <charset val="238"/>
        <scheme val="minor"/>
      </rPr>
      <t>/30 cm</t>
    </r>
    <r>
      <rPr>
        <vertAlign val="superscript"/>
        <sz val="11"/>
        <color indexed="8"/>
        <rFont val="Calibri"/>
        <family val="2"/>
        <charset val="238"/>
      </rPr>
      <t>2</t>
    </r>
    <r>
      <rPr>
        <sz val="11"/>
        <color theme="1"/>
        <rFont val="Calibri"/>
        <family val="2"/>
        <charset val="238"/>
        <scheme val="minor"/>
      </rPr>
      <t xml:space="preserve"> (Armourvent Special) = 67 ks IKO Armourvent Special</t>
    </r>
  </si>
  <si>
    <r>
      <t>Počet metrů odvětrání v hřebeni: 2000 cm</t>
    </r>
    <r>
      <rPr>
        <vertAlign val="superscript"/>
        <sz val="11"/>
        <color indexed="8"/>
        <rFont val="Calibri"/>
        <family val="2"/>
        <charset val="238"/>
      </rPr>
      <t>2</t>
    </r>
    <r>
      <rPr>
        <sz val="11"/>
        <color theme="1"/>
        <rFont val="Calibri"/>
        <family val="2"/>
        <charset val="238"/>
        <scheme val="minor"/>
      </rPr>
      <t>/275 cm</t>
    </r>
    <r>
      <rPr>
        <vertAlign val="superscript"/>
        <sz val="11"/>
        <color indexed="8"/>
        <rFont val="Calibri"/>
        <family val="2"/>
        <charset val="238"/>
      </rPr>
      <t>2</t>
    </r>
    <r>
      <rPr>
        <sz val="11"/>
        <color theme="1"/>
        <rFont val="Calibri"/>
        <family val="2"/>
        <charset val="238"/>
        <scheme val="minor"/>
      </rPr>
      <t xml:space="preserve"> (Armourvent Multi) = 7,30 bm IKO Armourvent Multi</t>
    </r>
  </si>
  <si>
    <r>
      <t>50% nasávání vzduchu u okapů = 2000cm</t>
    </r>
    <r>
      <rPr>
        <vertAlign val="superscript"/>
        <sz val="11"/>
        <color indexed="8"/>
        <rFont val="Calibri"/>
        <family val="2"/>
        <charset val="238"/>
      </rPr>
      <t>2</t>
    </r>
    <r>
      <rPr>
        <sz val="11"/>
        <color theme="1"/>
        <rFont val="Calibri"/>
        <family val="2"/>
        <charset val="238"/>
        <scheme val="minor"/>
      </rPr>
      <t xml:space="preserve"> (zajištěno např. šířkou kontralatě) a 50% vysávání vzduchu u hřebene = 2000cm</t>
    </r>
    <r>
      <rPr>
        <vertAlign val="superscript"/>
        <sz val="11"/>
        <color indexed="8"/>
        <rFont val="Calibri"/>
        <family val="2"/>
        <charset val="238"/>
      </rPr>
      <t>2</t>
    </r>
  </si>
  <si>
    <r>
      <t>Celkový požadovaný otvor odvětrání: 120/300=0,4000m</t>
    </r>
    <r>
      <rPr>
        <vertAlign val="superscript"/>
        <sz val="11"/>
        <color indexed="8"/>
        <rFont val="Calibri"/>
        <family val="2"/>
        <charset val="238"/>
      </rPr>
      <t>2</t>
    </r>
    <r>
      <rPr>
        <sz val="11"/>
        <color theme="1"/>
        <rFont val="Calibri"/>
        <family val="2"/>
        <charset val="238"/>
        <scheme val="minor"/>
      </rPr>
      <t xml:space="preserve"> = 4000cm</t>
    </r>
    <r>
      <rPr>
        <vertAlign val="superscript"/>
        <sz val="11"/>
        <color indexed="8"/>
        <rFont val="Calibri"/>
        <family val="2"/>
        <charset val="238"/>
      </rPr>
      <t>2</t>
    </r>
  </si>
  <si>
    <r>
      <t>Plocha střechy 120m</t>
    </r>
    <r>
      <rPr>
        <vertAlign val="superscript"/>
        <sz val="11"/>
        <color indexed="8"/>
        <rFont val="Calibri"/>
        <family val="2"/>
        <charset val="238"/>
      </rPr>
      <t>2</t>
    </r>
    <r>
      <rPr>
        <sz val="11"/>
        <color theme="1"/>
        <rFont val="Calibri"/>
        <family val="2"/>
        <charset val="238"/>
        <scheme val="minor"/>
      </rPr>
      <t>, Sklon střechy 35°, prostor odvětrání Iko Armourvent Multi 275cm</t>
    </r>
    <r>
      <rPr>
        <vertAlign val="superscript"/>
        <sz val="11"/>
        <color indexed="8"/>
        <rFont val="Calibri"/>
        <family val="2"/>
        <charset val="238"/>
      </rPr>
      <t>2</t>
    </r>
    <r>
      <rPr>
        <sz val="11"/>
        <color theme="1"/>
        <rFont val="Calibri"/>
        <family val="2"/>
        <charset val="238"/>
        <scheme val="minor"/>
      </rPr>
      <t>/bm</t>
    </r>
  </si>
  <si>
    <t>Příklad výpočtu odvětrání ventilace střechy s IKO Armourvent Multi/ Multi Plus:</t>
  </si>
  <si>
    <r>
      <t>Pravidlo 1/300 (resp. 1/600) znamená, že na 300m</t>
    </r>
    <r>
      <rPr>
        <vertAlign val="superscript"/>
        <sz val="11"/>
        <color indexed="8"/>
        <rFont val="Calibri"/>
        <family val="2"/>
        <charset val="238"/>
      </rPr>
      <t>2</t>
    </r>
    <r>
      <rPr>
        <sz val="11"/>
        <color theme="1"/>
        <rFont val="Calibri"/>
        <family val="2"/>
        <charset val="238"/>
        <scheme val="minor"/>
      </rPr>
      <t xml:space="preserve"> (resp. 600m</t>
    </r>
    <r>
      <rPr>
        <vertAlign val="superscript"/>
        <sz val="11"/>
        <color indexed="8"/>
        <rFont val="Calibri"/>
        <family val="2"/>
        <charset val="238"/>
      </rPr>
      <t>2</t>
    </r>
    <r>
      <rPr>
        <sz val="11"/>
        <color theme="1"/>
        <rFont val="Calibri"/>
        <family val="2"/>
        <charset val="238"/>
        <scheme val="minor"/>
      </rPr>
      <t>) zateplené plochy střechy musí být zajištěn 1m</t>
    </r>
    <r>
      <rPr>
        <vertAlign val="superscript"/>
        <sz val="11"/>
        <color indexed="8"/>
        <rFont val="Calibri"/>
        <family val="2"/>
        <charset val="238"/>
      </rPr>
      <t>2</t>
    </r>
    <r>
      <rPr>
        <sz val="11"/>
        <color theme="1"/>
        <rFont val="Calibri"/>
        <family val="2"/>
        <charset val="238"/>
        <scheme val="minor"/>
      </rPr>
      <t xml:space="preserve"> odvětrání střechy. 50% prostoru odvětrání musí být dole u okapové hrany a slouží jako nasávání vzduchu, 50% musí být umístěno co nejvýše hřebeni a slouží jako odvod/vysávání vzduchu.</t>
    </r>
  </si>
  <si>
    <t>Ventilace (nasávání, průběh a vysávání vzduchu) šindelových střech je jednou z nejdůležitějších podmínek pro správnou funkčnost střechy. Odvětrání/ventilace je požadována v Návodech na pokládku i v českých normách. Odvětrání je nedílnou součástí a podmínkou pro platnost záruk IKO</t>
  </si>
  <si>
    <r>
      <t xml:space="preserve">IKO používá pro výpočet odvětrání </t>
    </r>
    <r>
      <rPr>
        <b/>
        <sz val="11"/>
        <color indexed="8"/>
        <rFont val="Calibri"/>
        <family val="2"/>
        <charset val="238"/>
      </rPr>
      <t>pravidlo 1/300</t>
    </r>
    <r>
      <rPr>
        <sz val="11"/>
        <color theme="1"/>
        <rFont val="Calibri"/>
        <family val="2"/>
        <charset val="238"/>
        <scheme val="minor"/>
      </rPr>
      <t xml:space="preserve"> pro střechy se sklonem 15°-40°, resp. 1/600 pro střechy se sklonem 41°-85°.</t>
    </r>
  </si>
  <si>
    <t>Odvětrání - ventilace šindelových střech IKO.</t>
  </si>
  <si>
    <t>Každá střecha musí mít zajištěno nasávání vzduchu do střešního pláště u okapových hran, odvětranou mezeru pod záklopem a zajištěno vysávání/odsávání vzduchu co nejvýše v hřebeni střechy.</t>
  </si>
  <si>
    <t>Armourvent Multi/Multi Plus počet ventil. jednotek (ks)</t>
  </si>
  <si>
    <t>Armourvent Standard 
počet ventil.jednotek (ks)</t>
  </si>
  <si>
    <t>Armourvent Special 
počet ventil.jednotek (ks)</t>
  </si>
  <si>
    <t>ks</t>
  </si>
  <si>
    <t>Výpočet střešní ventilace</t>
  </si>
  <si>
    <r>
      <t xml:space="preserve">Celková plocha 
střechy 
</t>
    </r>
    <r>
      <rPr>
        <sz val="9"/>
        <color indexed="8"/>
        <rFont val="Calibri"/>
        <family val="2"/>
        <charset val="238"/>
      </rPr>
      <t>(m</t>
    </r>
    <r>
      <rPr>
        <vertAlign val="superscript"/>
        <sz val="9"/>
        <color indexed="8"/>
        <rFont val="Calibri"/>
        <family val="2"/>
        <charset val="238"/>
      </rPr>
      <t>2</t>
    </r>
    <r>
      <rPr>
        <sz val="9"/>
        <color indexed="8"/>
        <rFont val="Calibri"/>
        <family val="2"/>
        <charset val="238"/>
      </rPr>
      <t>)</t>
    </r>
  </si>
  <si>
    <r>
      <rPr>
        <b/>
        <sz val="8"/>
        <color indexed="8"/>
        <rFont val="Calibri"/>
        <family val="2"/>
        <charset val="238"/>
      </rPr>
      <t>IKO Hřebíky</t>
    </r>
    <r>
      <rPr>
        <sz val="8"/>
        <color indexed="8"/>
        <rFont val="Calibri"/>
        <family val="2"/>
        <charset val="238"/>
      </rPr>
      <t xml:space="preserve"> - galvanizované hřebíky s konickým vroubkováním zabraňující vylézání hřebíků z OSB desek. Baleno ve kbelíku po 5kg. Dostupné délky 20, 25, 30, 35 mm.</t>
    </r>
  </si>
  <si>
    <r>
      <rPr>
        <b/>
        <sz val="8"/>
        <rFont val="Calibri"/>
        <family val="2"/>
        <charset val="238"/>
      </rPr>
      <t xml:space="preserve">IKO Shingle Stick (IKO Plastal Stick) </t>
    </r>
    <r>
      <rPr>
        <sz val="8"/>
        <rFont val="Calibri"/>
        <family val="2"/>
        <charset val="238"/>
      </rPr>
      <t>- asfaltové tmely pro podlepení šindelů u hřebene, na závětrných a okapových lištách a všech ostatních částech střechy. Bez ředidel a rozpouštědel.</t>
    </r>
  </si>
  <si>
    <r>
      <rPr>
        <b/>
        <sz val="8"/>
        <color indexed="8"/>
        <rFont val="Calibri"/>
        <family val="2"/>
        <charset val="238"/>
      </rPr>
      <t>IKO Armourvalley</t>
    </r>
    <r>
      <rPr>
        <sz val="8"/>
        <color indexed="8"/>
        <rFont val="Calibri"/>
        <family val="2"/>
        <charset val="238"/>
      </rPr>
      <t xml:space="preserve"> - APP modifikovaný asfaltový pás vyrobený v barvách šindelů se používá na vykrytí úžlabí nebo pokrytí částí střechy s nízkým sklonem. V roli 7,5 x 1 m, vykryje délku úžlabí o délce 7 m s překryvem 0,5 m. Hmotnost role 36 kg. Tloušťka pásu 4 mm.</t>
    </r>
  </si>
  <si>
    <t xml:space="preserve">* Tyto výpočty slouží k odhadu spotřebovaného materiálu. Skutečná spotřeba materiálu se může lišit dle složitosti střechy a pracnosti, případně lokálních podmínek na střeše. </t>
  </si>
  <si>
    <t>* Spotřeba odvětrávačů je pouze odhadem. Přesný počet odvětrávačů je nutné stanovit dle tvaru a plochy střechy a je nutné využít pravidlo 1/300. Více o výpočtech odvětrání na stránkách www.iko.cz v sekci Ke stažení.</t>
  </si>
  <si>
    <t>*U sklonu střechy nad 60° je nutné použít o cca. 60% hřebíků více a je nutné každý šindel dodatečně podlepit asfaltovým tmelem Shingle Stick. Více v Návodech na pokládku.</t>
  </si>
  <si>
    <r>
      <rPr>
        <b/>
        <sz val="8"/>
        <color indexed="8"/>
        <rFont val="Calibri"/>
        <family val="2"/>
        <charset val="238"/>
      </rPr>
      <t xml:space="preserve">IKO ArmourShield </t>
    </r>
    <r>
      <rPr>
        <sz val="8"/>
        <color indexed="8"/>
        <rFont val="Calibri"/>
        <family val="2"/>
        <charset val="238"/>
      </rPr>
      <t>- hexagonální samolepivý šindel v nadstandardním tradičním provedení 12 barev. V balíku 3 m2. Hmotnost m2 na střeše je 9,2 kg. Vhodné na sklony střech 15° - 90°!!! Platinová systémová záruka 10 let/produktová záruka 20 let. Více o šindeli IKO ArmourShield a zárukách na www.iko.cz.</t>
    </r>
  </si>
  <si>
    <r>
      <rPr>
        <b/>
        <sz val="8"/>
        <color indexed="8"/>
        <rFont val="Calibri"/>
        <family val="2"/>
        <charset val="238"/>
      </rPr>
      <t xml:space="preserve">IKO Superglass Biber </t>
    </r>
    <r>
      <rPr>
        <sz val="8"/>
        <color indexed="8"/>
        <rFont val="Calibri"/>
        <family val="2"/>
        <charset val="238"/>
      </rPr>
      <t>- šindel ve tvaru bobrovky v základním provedení 5 barev. V balíku 3 m2. Hmotnost m2 na střeše je 9,2 kg. Vhodné na sklony střech 15° - 85°. Platinová systémová záruka 5 let/produktová záruka 15 let. Více o šindeli IKO Superglass Biber a zárukách na www.iko.cz.</t>
    </r>
  </si>
  <si>
    <r>
      <rPr>
        <b/>
        <sz val="8"/>
        <color indexed="8"/>
        <rFont val="Calibri"/>
        <family val="2"/>
        <charset val="238"/>
      </rPr>
      <t>IKO Superglass 3-Tab</t>
    </r>
    <r>
      <rPr>
        <sz val="8"/>
        <color indexed="8"/>
        <rFont val="Calibri"/>
        <family val="2"/>
        <charset val="238"/>
      </rPr>
      <t xml:space="preserve"> - použijte jako hřebenový šindel pouhým vyříznutím ze šindele. Viz přiložený obrázek.</t>
    </r>
  </si>
  <si>
    <r>
      <rPr>
        <b/>
        <sz val="8"/>
        <color indexed="8"/>
        <rFont val="Calibri"/>
        <family val="2"/>
        <charset val="238"/>
      </rPr>
      <t>IKO Superglass 3-Tab</t>
    </r>
    <r>
      <rPr>
        <sz val="8"/>
        <color indexed="8"/>
        <rFont val="Calibri"/>
        <family val="2"/>
        <charset val="238"/>
      </rPr>
      <t xml:space="preserve"> - 3-tabulový obdélníkový šindel v základním provedení 12 barev. V balíku 3 m2. Hmotnost m2 na střeše je 9,6 kg. Vhodné na sklony střech 15° - 85°. Platinová systémová záruka 5 let/produktová záruka 15 let. Více o šindeli IKO Superglass 3-tab a zárukách na www.iko.cz.</t>
    </r>
  </si>
  <si>
    <r>
      <rPr>
        <b/>
        <sz val="8"/>
        <color indexed="8"/>
        <rFont val="Calibri"/>
        <family val="2"/>
        <charset val="238"/>
      </rPr>
      <t xml:space="preserve">IKO Diamant </t>
    </r>
    <r>
      <rPr>
        <sz val="8"/>
        <color indexed="8"/>
        <rFont val="Calibri"/>
        <family val="2"/>
        <charset val="238"/>
      </rPr>
      <t>- trojúhelníkový šindel v nadstandardním tradičním provedení 5 barev. V balíku 3 m2. Hmotnost m2 na střeše je 10,5 kg. Vhodné na sklony střech 15° - 85°. Platinová systémová záruka 10 let/produktová záruka 20 let. Více o šindeli IKO Diamant a zárukách na www.iko.cz.</t>
    </r>
  </si>
  <si>
    <r>
      <rPr>
        <b/>
        <sz val="8"/>
        <color indexed="8"/>
        <rFont val="Calibri"/>
        <family val="2"/>
        <charset val="238"/>
      </rPr>
      <t>IKO Victorian</t>
    </r>
    <r>
      <rPr>
        <sz val="8"/>
        <color indexed="8"/>
        <rFont val="Calibri"/>
        <family val="2"/>
        <charset val="238"/>
      </rPr>
      <t xml:space="preserve"> - šindel ve tvaru bobrovky v nadstandardním tradičním provedení 6 barev. V balíku 3 m2. Hmotnost m2 na střeše je 10,4 kg. Vhodné na sklony střech 15° - 85°. Platinová systémová záruka 10 let/produktová záruka 20 let. Více o šindeli IKO Victorian a zárukách na www.iko.cz.</t>
    </r>
  </si>
  <si>
    <r>
      <rPr>
        <b/>
        <sz val="8"/>
        <color indexed="8"/>
        <rFont val="Calibri"/>
        <family val="2"/>
        <charset val="238"/>
      </rPr>
      <t xml:space="preserve">IKO Armourglass </t>
    </r>
    <r>
      <rPr>
        <sz val="8"/>
        <color indexed="8"/>
        <rFont val="Calibri"/>
        <family val="2"/>
        <charset val="238"/>
      </rPr>
      <t>- použijte jako hřebenový šindel pouhým vyříznutím ze šindele. Viz přiložený obrázek.</t>
    </r>
  </si>
  <si>
    <r>
      <rPr>
        <b/>
        <sz val="8"/>
        <color indexed="8"/>
        <rFont val="Calibri"/>
        <family val="2"/>
        <charset val="238"/>
      </rPr>
      <t xml:space="preserve">IKO Armourglass </t>
    </r>
    <r>
      <rPr>
        <sz val="8"/>
        <color indexed="8"/>
        <rFont val="Calibri"/>
        <family val="2"/>
        <charset val="238"/>
      </rPr>
      <t>- 4-tabulový obdélníkový šindel v tradičním nadstandardním provedení 7 barev. V balíku 3 m2. Hmotnost m2 na střeše je 10,9 kg. Vhodné na sklony střech 15° - 85°. Platinová systémová záruka 10 let/produktová záruka 20 let. Více o šindeli IKO Armourglass a zárukách na www.iko.cz.</t>
    </r>
  </si>
  <si>
    <t>Superglass 3Tab</t>
  </si>
  <si>
    <t>Superglass Biber</t>
  </si>
  <si>
    <t>Armourglass</t>
  </si>
  <si>
    <t>Victorian</t>
  </si>
  <si>
    <t>Diamant</t>
  </si>
  <si>
    <t>ArmourShield</t>
  </si>
  <si>
    <t>Cambridge Xpress</t>
  </si>
  <si>
    <t>Vyberte typ šindele:</t>
  </si>
  <si>
    <t>3. Program Vám nabídne Nákupní seznam položek v příslušném množství (již zaokrouhleno na celá balení).</t>
  </si>
  <si>
    <t xml:space="preserve">Poznámky: </t>
  </si>
  <si>
    <t>Návod k použití:</t>
  </si>
  <si>
    <t>IKO nepřebírá odpovědnost za správnost údajů</t>
  </si>
  <si>
    <t>IKO Výpočtový program spotřeby šindelů a příslušenství</t>
  </si>
  <si>
    <t>Název materiálu</t>
  </si>
  <si>
    <r>
      <rPr>
        <b/>
        <sz val="11"/>
        <color indexed="8"/>
        <rFont val="Calibri"/>
        <family val="2"/>
        <charset val="238"/>
      </rPr>
      <t>Superglass 3Tab šindel</t>
    </r>
    <r>
      <rPr>
        <sz val="11"/>
        <color theme="1"/>
        <rFont val="Calibri"/>
        <family val="2"/>
        <charset val="238"/>
        <scheme val="minor"/>
      </rPr>
      <t xml:space="preserve"> (na hřeben a nároží)</t>
    </r>
  </si>
  <si>
    <r>
      <rPr>
        <b/>
        <sz val="11"/>
        <color indexed="8"/>
        <rFont val="Calibri"/>
        <family val="2"/>
        <charset val="238"/>
      </rPr>
      <t>IKO Armourvalley</t>
    </r>
    <r>
      <rPr>
        <sz val="11"/>
        <color theme="1"/>
        <rFont val="Calibri"/>
        <family val="2"/>
        <charset val="238"/>
        <scheme val="minor"/>
      </rPr>
      <t xml:space="preserve"> (pokrytí úžlabí, role=7,5m)</t>
    </r>
  </si>
  <si>
    <r>
      <rPr>
        <b/>
        <sz val="11"/>
        <color indexed="8"/>
        <rFont val="Calibri"/>
        <family val="2"/>
        <charset val="238"/>
      </rPr>
      <t>IKO hřebíky</t>
    </r>
    <r>
      <rPr>
        <sz val="11"/>
        <color theme="1"/>
        <rFont val="Calibri"/>
        <family val="2"/>
        <charset val="238"/>
        <scheme val="minor"/>
      </rPr>
      <t xml:space="preserve"> 25mm</t>
    </r>
  </si>
  <si>
    <t>↓ Popis použitých výrobků</t>
  </si>
  <si>
    <t>Plocha střechy</t>
  </si>
  <si>
    <r>
      <rPr>
        <b/>
        <sz val="11"/>
        <color indexed="8"/>
        <rFont val="Calibri"/>
        <family val="2"/>
        <charset val="238"/>
      </rPr>
      <t>IKO hřebíky</t>
    </r>
    <r>
      <rPr>
        <sz val="11"/>
        <color theme="1"/>
        <rFont val="Calibri"/>
        <family val="2"/>
        <charset val="238"/>
        <scheme val="minor"/>
      </rPr>
      <t xml:space="preserve"> 30mm</t>
    </r>
  </si>
  <si>
    <r>
      <rPr>
        <b/>
        <sz val="11"/>
        <color indexed="8"/>
        <rFont val="Calibri"/>
        <family val="2"/>
        <charset val="238"/>
      </rPr>
      <t>Cambridge Xpress šindel</t>
    </r>
    <r>
      <rPr>
        <sz val="11"/>
        <color theme="1"/>
        <rFont val="Calibri"/>
        <family val="2"/>
        <charset val="238"/>
        <scheme val="minor"/>
      </rPr>
      <t xml:space="preserve"> (střecha, 3,1m2)</t>
    </r>
  </si>
  <si>
    <r>
      <rPr>
        <b/>
        <sz val="11"/>
        <color indexed="8"/>
        <rFont val="Calibri"/>
        <family val="2"/>
        <charset val="238"/>
      </rPr>
      <t>Superglass 3Tab šindel</t>
    </r>
    <r>
      <rPr>
        <sz val="11"/>
        <color theme="1"/>
        <rFont val="Calibri"/>
        <family val="2"/>
        <charset val="238"/>
        <scheme val="minor"/>
      </rPr>
      <t xml:space="preserve"> (start.řada,hřeben, nároží)</t>
    </r>
  </si>
  <si>
    <r>
      <rPr>
        <b/>
        <sz val="11"/>
        <color indexed="8"/>
        <rFont val="Calibri"/>
        <family val="2"/>
        <charset val="238"/>
      </rPr>
      <t>ArmourShield šindel</t>
    </r>
    <r>
      <rPr>
        <sz val="11"/>
        <color theme="1"/>
        <rFont val="Calibri"/>
        <family val="2"/>
        <charset val="238"/>
        <scheme val="minor"/>
      </rPr>
      <t xml:space="preserve"> (na hřeben a nároží)</t>
    </r>
  </si>
  <si>
    <r>
      <rPr>
        <b/>
        <sz val="11"/>
        <color indexed="8"/>
        <rFont val="Calibri"/>
        <family val="2"/>
        <charset val="238"/>
      </rPr>
      <t>Diamant šindel</t>
    </r>
    <r>
      <rPr>
        <sz val="11"/>
        <color theme="1"/>
        <rFont val="Calibri"/>
        <family val="2"/>
        <charset val="238"/>
        <scheme val="minor"/>
      </rPr>
      <t xml:space="preserve"> (na hřeben a nároží)</t>
    </r>
  </si>
  <si>
    <r>
      <rPr>
        <b/>
        <sz val="11"/>
        <color indexed="8"/>
        <rFont val="Calibri"/>
        <family val="2"/>
        <charset val="238"/>
      </rPr>
      <t>Diamant šindel</t>
    </r>
    <r>
      <rPr>
        <sz val="11"/>
        <color theme="1"/>
        <rFont val="Calibri"/>
        <family val="2"/>
        <charset val="238"/>
        <scheme val="minor"/>
      </rPr>
      <t xml:space="preserve"> (start.řada+střecha, balík=3m2)</t>
    </r>
  </si>
  <si>
    <r>
      <rPr>
        <b/>
        <sz val="11"/>
        <color indexed="8"/>
        <rFont val="Calibri"/>
        <family val="2"/>
        <charset val="238"/>
      </rPr>
      <t>Armourglass šindel</t>
    </r>
    <r>
      <rPr>
        <sz val="11"/>
        <color theme="1"/>
        <rFont val="Calibri"/>
        <family val="2"/>
        <charset val="238"/>
        <scheme val="minor"/>
      </rPr>
      <t xml:space="preserve"> (na hřeben a nároží)</t>
    </r>
  </si>
  <si>
    <r>
      <rPr>
        <b/>
        <sz val="11"/>
        <color indexed="8"/>
        <rFont val="Calibri"/>
        <family val="2"/>
        <charset val="238"/>
      </rPr>
      <t>Victorian šindel</t>
    </r>
    <r>
      <rPr>
        <sz val="11"/>
        <color theme="1"/>
        <rFont val="Calibri"/>
        <family val="2"/>
        <charset val="238"/>
        <scheme val="minor"/>
      </rPr>
      <t xml:space="preserve"> (start.řada+střecha, balík=3m2)</t>
    </r>
  </si>
  <si>
    <r>
      <rPr>
        <b/>
        <sz val="11"/>
        <color indexed="8"/>
        <rFont val="Calibri"/>
        <family val="2"/>
        <charset val="238"/>
      </rPr>
      <t>IKO Armourvent Multi</t>
    </r>
    <r>
      <rPr>
        <sz val="11"/>
        <color theme="1"/>
        <rFont val="Calibri"/>
        <family val="2"/>
        <charset val="238"/>
        <scheme val="minor"/>
      </rPr>
      <t xml:space="preserve"> (odv. hřebene, 6bm)</t>
    </r>
  </si>
  <si>
    <r>
      <rPr>
        <b/>
        <sz val="8"/>
        <rFont val="Calibri"/>
        <family val="2"/>
        <charset val="238"/>
      </rPr>
      <t>IKO Armourvent Multi</t>
    </r>
    <r>
      <rPr>
        <sz val="8"/>
        <rFont val="Calibri"/>
        <family val="2"/>
        <charset val="238"/>
      </rPr>
      <t xml:space="preserve"> - hřebenový odvětrávací pás zajišťující největší prostor odvětrání. Rozměry pásu 600 x 28,5 cm, bm odvětrá 275 cm2. Dodáváno včetně hřebíků.</t>
    </r>
  </si>
  <si>
    <r>
      <rPr>
        <b/>
        <sz val="11"/>
        <color indexed="8"/>
        <rFont val="Calibri"/>
        <family val="2"/>
        <charset val="238"/>
      </rPr>
      <t>Armourglass 4Tab šindel</t>
    </r>
    <r>
      <rPr>
        <sz val="11"/>
        <color theme="1"/>
        <rFont val="Calibri"/>
        <family val="2"/>
        <charset val="238"/>
        <scheme val="minor"/>
      </rPr>
      <t xml:space="preserve"> (na hřeben a nároží)</t>
    </r>
  </si>
  <si>
    <r>
      <rPr>
        <b/>
        <sz val="11"/>
        <color indexed="8"/>
        <rFont val="Calibri"/>
        <family val="2"/>
        <charset val="238"/>
      </rPr>
      <t>Superglass 3Tab šindel</t>
    </r>
    <r>
      <rPr>
        <sz val="11"/>
        <color theme="1"/>
        <rFont val="Calibri"/>
        <family val="2"/>
        <charset val="238"/>
        <scheme val="minor"/>
      </rPr>
      <t xml:space="preserve"> (start.řada+střecha, 3m2)</t>
    </r>
  </si>
  <si>
    <r>
      <rPr>
        <b/>
        <sz val="11"/>
        <color indexed="8"/>
        <rFont val="Calibri"/>
        <family val="2"/>
        <charset val="238"/>
      </rPr>
      <t>Superglass Beaver šindel</t>
    </r>
    <r>
      <rPr>
        <sz val="11"/>
        <color theme="1"/>
        <rFont val="Calibri"/>
        <family val="2"/>
        <charset val="238"/>
        <scheme val="minor"/>
      </rPr>
      <t xml:space="preserve"> (start.řada+střecha, 3m2)</t>
    </r>
  </si>
  <si>
    <r>
      <rPr>
        <b/>
        <sz val="11"/>
        <color indexed="8"/>
        <rFont val="Calibri"/>
        <family val="2"/>
        <charset val="238"/>
      </rPr>
      <t>Armourglass 4Tab šindel</t>
    </r>
    <r>
      <rPr>
        <sz val="11"/>
        <color theme="1"/>
        <rFont val="Calibri"/>
        <family val="2"/>
        <charset val="238"/>
        <scheme val="minor"/>
      </rPr>
      <t xml:space="preserve"> (start.řada+střech, 3m2)</t>
    </r>
  </si>
  <si>
    <r>
      <rPr>
        <b/>
        <sz val="11"/>
        <color indexed="8"/>
        <rFont val="Calibri"/>
        <family val="2"/>
        <charset val="238"/>
      </rPr>
      <t>ArmourShield šindel</t>
    </r>
    <r>
      <rPr>
        <sz val="11"/>
        <color theme="1"/>
        <rFont val="Calibri"/>
        <family val="2"/>
        <charset val="238"/>
        <scheme val="minor"/>
      </rPr>
      <t xml:space="preserve"> (start.řada+ střecha, 3m2)</t>
    </r>
  </si>
  <si>
    <t xml:space="preserve">   2. Do červených povinných polí vyplňte - celkovou výměru střechy, součet okapových hran, hřebeny a nároží, jen hřebenovou délku, úžlabní vzdálenost (součty).  </t>
  </si>
  <si>
    <r>
      <t xml:space="preserve">Startovací řada
</t>
    </r>
    <r>
      <rPr>
        <b/>
        <sz val="7"/>
        <rFont val="Calibri"/>
        <family val="2"/>
        <charset val="238"/>
      </rPr>
      <t>Armourglass</t>
    </r>
  </si>
  <si>
    <r>
      <t xml:space="preserve">Šindel IKO
</t>
    </r>
    <r>
      <rPr>
        <b/>
        <sz val="7"/>
        <rFont val="Calibri"/>
        <family val="2"/>
        <charset val="238"/>
      </rPr>
      <t xml:space="preserve">Armourglass
</t>
    </r>
    <r>
      <rPr>
        <sz val="7"/>
        <rFont val="Calibri"/>
        <family val="2"/>
        <charset val="238"/>
      </rPr>
      <t>vč.rezervy 10%</t>
    </r>
  </si>
  <si>
    <r>
      <t xml:space="preserve">Hřeben a nároží
</t>
    </r>
    <r>
      <rPr>
        <b/>
        <sz val="7"/>
        <rFont val="Calibri"/>
        <family val="2"/>
        <charset val="238"/>
      </rPr>
      <t>Armourglass</t>
    </r>
  </si>
  <si>
    <r>
      <t xml:space="preserve">Odvětrání
</t>
    </r>
    <r>
      <rPr>
        <b/>
        <sz val="7"/>
        <rFont val="Calibri"/>
        <family val="2"/>
        <charset val="238"/>
      </rPr>
      <t>Armouvent Multi</t>
    </r>
  </si>
  <si>
    <r>
      <t xml:space="preserve">Šindel IKO
</t>
    </r>
    <r>
      <rPr>
        <b/>
        <sz val="7"/>
        <rFont val="Calibri"/>
        <family val="2"/>
        <charset val="238"/>
      </rPr>
      <t xml:space="preserve">Superglass Biber
</t>
    </r>
    <r>
      <rPr>
        <sz val="7"/>
        <rFont val="Calibri"/>
        <family val="2"/>
        <charset val="238"/>
      </rPr>
      <t>vč.rezervy 10%</t>
    </r>
  </si>
  <si>
    <r>
      <t xml:space="preserve">Startovací řada
</t>
    </r>
    <r>
      <rPr>
        <b/>
        <sz val="7"/>
        <rFont val="Calibri"/>
        <family val="2"/>
        <charset val="238"/>
      </rPr>
      <t>Victorian</t>
    </r>
  </si>
  <si>
    <r>
      <t xml:space="preserve">Šindel IKO
</t>
    </r>
    <r>
      <rPr>
        <b/>
        <sz val="7"/>
        <rFont val="Calibri"/>
        <family val="2"/>
        <charset val="238"/>
      </rPr>
      <t xml:space="preserve">Victorian
</t>
    </r>
    <r>
      <rPr>
        <sz val="7"/>
        <rFont val="Calibri"/>
        <family val="2"/>
        <charset val="238"/>
      </rPr>
      <t>vč.rezervy 10%</t>
    </r>
  </si>
  <si>
    <r>
      <t xml:space="preserve">Startovací řada
</t>
    </r>
    <r>
      <rPr>
        <b/>
        <sz val="7"/>
        <rFont val="Calibri"/>
        <family val="2"/>
        <charset val="238"/>
      </rPr>
      <t>Diamant</t>
    </r>
  </si>
  <si>
    <r>
      <t xml:space="preserve">Šindel IKO
</t>
    </r>
    <r>
      <rPr>
        <b/>
        <sz val="7"/>
        <rFont val="Calibri"/>
        <family val="2"/>
        <charset val="238"/>
      </rPr>
      <t xml:space="preserve">Diamant
</t>
    </r>
    <r>
      <rPr>
        <sz val="7"/>
        <rFont val="Calibri"/>
        <family val="2"/>
        <charset val="238"/>
      </rPr>
      <t>vč.rezervy 10%</t>
    </r>
  </si>
  <si>
    <r>
      <t xml:space="preserve">Hřeben a nároží
</t>
    </r>
    <r>
      <rPr>
        <b/>
        <sz val="7"/>
        <rFont val="Calibri"/>
        <family val="2"/>
        <charset val="238"/>
      </rPr>
      <t>Diamant</t>
    </r>
  </si>
  <si>
    <r>
      <t xml:space="preserve">Startovací řada
</t>
    </r>
    <r>
      <rPr>
        <b/>
        <sz val="7"/>
        <rFont val="Calibri"/>
        <family val="2"/>
        <charset val="238"/>
      </rPr>
      <t>ArmourShield</t>
    </r>
  </si>
  <si>
    <r>
      <t xml:space="preserve">Šindel IKO
</t>
    </r>
    <r>
      <rPr>
        <b/>
        <sz val="7"/>
        <rFont val="Calibri"/>
        <family val="2"/>
        <charset val="238"/>
      </rPr>
      <t xml:space="preserve">ArmourShield
</t>
    </r>
    <r>
      <rPr>
        <sz val="7"/>
        <rFont val="Calibri"/>
        <family val="2"/>
        <charset val="238"/>
      </rPr>
      <t>vč.rezervy 10%</t>
    </r>
  </si>
  <si>
    <r>
      <t xml:space="preserve">Hřeben a nároží
</t>
    </r>
    <r>
      <rPr>
        <b/>
        <sz val="7"/>
        <rFont val="Calibri"/>
        <family val="2"/>
        <charset val="238"/>
      </rPr>
      <t>ArmourShield</t>
    </r>
  </si>
  <si>
    <r>
      <t xml:space="preserve">Šindel IKO
</t>
    </r>
    <r>
      <rPr>
        <b/>
        <sz val="7"/>
        <rFont val="Calibri"/>
        <family val="2"/>
        <charset val="238"/>
      </rPr>
      <t xml:space="preserve">Cambridge Xpress
</t>
    </r>
    <r>
      <rPr>
        <sz val="7"/>
        <rFont val="Calibri"/>
        <family val="2"/>
        <charset val="238"/>
      </rPr>
      <t>vč.rezervy 10%</t>
    </r>
  </si>
  <si>
    <r>
      <t xml:space="preserve">Hřebíky
</t>
    </r>
    <r>
      <rPr>
        <b/>
        <sz val="7"/>
        <rFont val="Calibri"/>
        <family val="2"/>
        <charset val="238"/>
      </rPr>
      <t>IKO 30mm</t>
    </r>
  </si>
  <si>
    <t>bm</t>
  </si>
  <si>
    <t>nebo</t>
  </si>
  <si>
    <t>Armourvent Ridge/Ridge Plus počet ventil. jednotek (ks)</t>
  </si>
  <si>
    <t>Cambridge Xtreme 9,5°</t>
  </si>
  <si>
    <r>
      <rPr>
        <b/>
        <sz val="8"/>
        <color indexed="8"/>
        <rFont val="Calibri"/>
        <family val="2"/>
        <charset val="238"/>
      </rPr>
      <t>IKO Superglass 3-Tab</t>
    </r>
    <r>
      <rPr>
        <sz val="8"/>
        <color indexed="8"/>
        <rFont val="Calibri"/>
        <family val="2"/>
        <charset val="238"/>
      </rPr>
      <t xml:space="preserve"> - použijte jako hřebenový nebo nárožní šindel pouhým vyříznutím ze šindele. Viz přiložený obrázek.</t>
    </r>
  </si>
  <si>
    <t>*U sklonu střechy nad 60° je nutné použít o cca. 60% hřebíků více. Více v Návodech na pokládku.</t>
  </si>
  <si>
    <t xml:space="preserve"> ↓  ↓  ↓  Vyplňte červeně označená  pole, prosím ↓  ↓  ↓ </t>
  </si>
  <si>
    <t xml:space="preserve">Tyto výpočty jsou odhadem spotřebovaného materiálu. Skutečná spotřeba se může lišit v závislosti na složitosti střechy a místních podmínkách. </t>
  </si>
  <si>
    <r>
      <rPr>
        <b/>
        <sz val="11"/>
        <color indexed="8"/>
        <rFont val="Calibri"/>
        <family val="2"/>
        <charset val="238"/>
      </rPr>
      <t xml:space="preserve">Armourbase PRO/PLUS </t>
    </r>
    <r>
      <rPr>
        <sz val="11"/>
        <color theme="1"/>
        <rFont val="Calibri"/>
        <family val="2"/>
        <charset val="238"/>
        <scheme val="minor"/>
      </rPr>
      <t>(podkladní pás, role=30bm)</t>
    </r>
  </si>
  <si>
    <r>
      <rPr>
        <b/>
        <sz val="11"/>
        <color indexed="8"/>
        <rFont val="Calibri"/>
        <family val="2"/>
        <charset val="238"/>
      </rPr>
      <t>IKO Armourvent Multi PLUS</t>
    </r>
    <r>
      <rPr>
        <sz val="11"/>
        <color theme="1"/>
        <rFont val="Calibri"/>
        <family val="2"/>
        <charset val="238"/>
        <scheme val="minor"/>
      </rPr>
      <t xml:space="preserve"> (odv.hřebene, 6bm)</t>
    </r>
  </si>
  <si>
    <r>
      <rPr>
        <b/>
        <sz val="11"/>
        <color indexed="8"/>
        <rFont val="Calibri"/>
        <family val="2"/>
        <charset val="238"/>
      </rPr>
      <t>Armourbase PRO/PLUS</t>
    </r>
    <r>
      <rPr>
        <sz val="11"/>
        <color theme="1"/>
        <rFont val="Calibri"/>
        <family val="2"/>
        <charset val="238"/>
        <scheme val="minor"/>
      </rPr>
      <t xml:space="preserve"> (podkladní pás, role=30bm)</t>
    </r>
  </si>
  <si>
    <r>
      <rPr>
        <b/>
        <sz val="11"/>
        <color indexed="8"/>
        <rFont val="Calibri"/>
        <family val="2"/>
        <charset val="238"/>
      </rPr>
      <t>IKO Armourvent Multi PLUS</t>
    </r>
    <r>
      <rPr>
        <sz val="11"/>
        <color theme="1"/>
        <rFont val="Calibri"/>
        <family val="2"/>
        <charset val="238"/>
        <scheme val="minor"/>
      </rPr>
      <t xml:space="preserve"> (odv. hřebene, 6bm)</t>
    </r>
  </si>
  <si>
    <r>
      <rPr>
        <b/>
        <sz val="11"/>
        <color indexed="8"/>
        <rFont val="Calibri"/>
        <family val="2"/>
        <charset val="238"/>
      </rPr>
      <t>IKO Armourvent Multi PLUS</t>
    </r>
    <r>
      <rPr>
        <sz val="11"/>
        <color theme="1"/>
        <rFont val="Calibri"/>
        <family val="2"/>
        <charset val="238"/>
        <scheme val="minor"/>
      </rPr>
      <t xml:space="preserve"> (odv.hřebene,6bm)</t>
    </r>
  </si>
  <si>
    <r>
      <rPr>
        <b/>
        <sz val="8"/>
        <rFont val="Calibri"/>
        <family val="2"/>
        <charset val="238"/>
      </rPr>
      <t>IKO Armourvent Multi PLUS</t>
    </r>
    <r>
      <rPr>
        <sz val="8"/>
        <rFont val="Calibri"/>
        <family val="2"/>
        <charset val="238"/>
      </rPr>
      <t xml:space="preserve"> - hřebenový odvětrávací pás zajišťující největší prostor odvětrání. Rozměry pásu 600 x 28,5 cm, bm odvětrá 275 cm2. Dodáváno včetně hřebíků.</t>
    </r>
  </si>
  <si>
    <r>
      <rPr>
        <b/>
        <sz val="11"/>
        <color indexed="8"/>
        <rFont val="Calibri"/>
        <family val="2"/>
        <charset val="238"/>
      </rPr>
      <t>Cambridge Xtreme 9,5° šindel</t>
    </r>
    <r>
      <rPr>
        <sz val="11"/>
        <color theme="1"/>
        <rFont val="Calibri"/>
        <family val="2"/>
        <charset val="238"/>
        <scheme val="minor"/>
      </rPr>
      <t xml:space="preserve"> (střecha, 3,1m2)</t>
    </r>
  </si>
  <si>
    <r>
      <rPr>
        <b/>
        <sz val="8"/>
        <rFont val="Calibri"/>
        <family val="2"/>
        <charset val="238"/>
      </rPr>
      <t xml:space="preserve">IKO Armourvent Multi PLUS </t>
    </r>
    <r>
      <rPr>
        <sz val="8"/>
        <rFont val="Calibri"/>
        <family val="2"/>
        <charset val="238"/>
      </rPr>
      <t>- hřebenový odvětrávací pás zajišťující největší prostor odvětrání. Rozměry pásu 600 x 28,5 cm, bm odvětrá 275 cm2. Dodáváno včetně hřebíků.</t>
    </r>
  </si>
  <si>
    <r>
      <rPr>
        <u/>
        <sz val="11"/>
        <color theme="1"/>
        <rFont val="Calibri"/>
        <family val="2"/>
        <charset val="238"/>
        <scheme val="minor"/>
      </rPr>
      <t>Výpočet ventilace stejné střechy v případě použití odvětrávačů IKO Armourvent Special</t>
    </r>
    <r>
      <rPr>
        <sz val="11"/>
        <color theme="1"/>
        <rFont val="Calibri"/>
        <family val="2"/>
        <charset val="238"/>
        <scheme val="minor"/>
      </rPr>
      <t xml:space="preserve"> s prostorem odvětrání 30 cm</t>
    </r>
    <r>
      <rPr>
        <vertAlign val="superscript"/>
        <sz val="11"/>
        <color indexed="8"/>
        <rFont val="Calibri"/>
        <family val="2"/>
        <charset val="238"/>
      </rPr>
      <t>2</t>
    </r>
    <r>
      <rPr>
        <sz val="11"/>
        <color theme="1"/>
        <rFont val="Calibri"/>
        <family val="2"/>
        <charset val="238"/>
        <scheme val="minor"/>
      </rPr>
      <t>/ks</t>
    </r>
  </si>
  <si>
    <t>Pokud ve výpočtu spotřeby materiálu pro vaši střechu vyskočilo hlášení o nedostatečné odvětrání, je potřeba navrhnout odvětrání dle pravidel uvedených výše. Příklady možností: zdvojit odvětrání IKO Armourvent Multi do hřebene, dodat odvětrání do nároží střechy, dodat odvětrání do valeb či polovaleb, apod.</t>
  </si>
  <si>
    <t xml:space="preserve">1. Vyberte typ šindele na příslušném listu anebo proklikněte název na seznamu v tabulce níže. </t>
  </si>
  <si>
    <t xml:space="preserve">15° - 85° </t>
  </si>
  <si>
    <t xml:space="preserve">9,5° - 90° </t>
  </si>
  <si>
    <r>
      <t xml:space="preserve">15° - </t>
    </r>
    <r>
      <rPr>
        <b/>
        <sz val="11"/>
        <color rgb="FFFF0000"/>
        <rFont val="Calibri"/>
        <family val="2"/>
        <charset val="238"/>
      </rPr>
      <t xml:space="preserve">90° </t>
    </r>
  </si>
  <si>
    <t>Sklon:</t>
  </si>
  <si>
    <r>
      <rPr>
        <b/>
        <sz val="11"/>
        <color rgb="FFFF0000"/>
        <rFont val="Calibri"/>
        <family val="2"/>
        <charset val="238"/>
      </rPr>
      <t xml:space="preserve">DŮLEŽITÉ! </t>
    </r>
    <r>
      <rPr>
        <sz val="11"/>
        <rFont val="Calibri"/>
        <family val="2"/>
        <charset val="238"/>
      </rPr>
      <t xml:space="preserve">
Informace o odvětrání střech</t>
    </r>
  </si>
  <si>
    <t>balíky/ů</t>
  </si>
  <si>
    <r>
      <t xml:space="preserve">IKO Armourbase PRO/PLUS </t>
    </r>
    <r>
      <rPr>
        <sz val="8"/>
        <color indexed="8"/>
        <rFont val="Calibri"/>
        <family val="2"/>
        <charset val="238"/>
      </rPr>
      <t>- podkladní pás pod šindele. Při sklonech střech 15°- 20° nutno použít Armourbase PLUS s přelepenými přesahy 10 cm. Pro sklony střech 21° a více použijte Armourbase PRO s přesahy 10 cm. Hmotnost role 8,1 kg, v roli 30 x 1 m. Tloušťka pásu 0,5 mm. Přichycení hřebíky do záklopu každých 40 cm.</t>
    </r>
  </si>
  <si>
    <r>
      <t>IKO Armourbase PRO/PLUS</t>
    </r>
    <r>
      <rPr>
        <sz val="8"/>
        <color indexed="8"/>
        <rFont val="Calibri"/>
        <family val="2"/>
        <charset val="238"/>
      </rPr>
      <t xml:space="preserve"> - podkladní pás pod šindele. Při sklonech střech 15°- 20° nutno použít Armourbase PLUS s přelepenými přesahy 10 cm. Pro sklony střech 21° a více použijte Armourbase PRO s přesahy 10 cm. Hmotnost role 8,1 kg, v roli 30 x 1 m. Tloušťka pásu 0,5 mm. Přichycení hřebíky do záklopu každých 40 cm.</t>
    </r>
  </si>
  <si>
    <r>
      <t>IKO Armourbase PRO/PLUS</t>
    </r>
    <r>
      <rPr>
        <sz val="8"/>
        <color indexed="8"/>
        <rFont val="Calibri"/>
        <family val="2"/>
        <charset val="238"/>
      </rPr>
      <t xml:space="preserve"> -podkladní pás pod šindele. Při sklonech střech 15°- 20° nutno použít Armourbase PLUS s přelepenými přesahy 10 cm. Pro sklony střech 21° a více použijte Armourbase PRO s přesahy 10 cm. Hmotnost role 8,1 kg, v roli 30 x 1 m. Tloušťka pásu 0,5 mm. Přichycení hřebíky do záklopu každých 40 cm.</t>
    </r>
  </si>
  <si>
    <r>
      <rPr>
        <b/>
        <sz val="8"/>
        <color indexed="8"/>
        <rFont val="Calibri"/>
        <family val="2"/>
        <charset val="238"/>
      </rPr>
      <t>IKO Armourbase PRO/PLUS</t>
    </r>
    <r>
      <rPr>
        <sz val="8"/>
        <color indexed="8"/>
        <rFont val="Calibri"/>
        <family val="2"/>
        <charset val="238"/>
      </rPr>
      <t xml:space="preserve"> - podkladní pás pod šindele. Při sklonech střech 15°- 20° nutno použít Armourbase PLUS s přelepenými přesahy 10 cm. Pro sklony střech 21° a více použijte Armourbase PRO s přesahy 10 cm. Hmotnost role 8,1 kg, v roli 30 x 1 m. Tloušťka pásu 0,5 mm. Přichycení hřebíky do záklopu každých 40 cm.</t>
    </r>
  </si>
  <si>
    <t>* U sklonu střechy mezi 15°- 20° je potřeba použít samolepicí (v přesazích) podkladní pás IKO Armourbase PLUS. Více v Návodech na pokládku.</t>
  </si>
  <si>
    <t>* U sklonu střechy mezi 9,5°- 20° je potřeba použít samolepicí (v přesazích) podkladní pás IKO Armourbase PLUS. Více v Návodech na pokládku.</t>
  </si>
  <si>
    <r>
      <rPr>
        <b/>
        <sz val="8"/>
        <color indexed="8"/>
        <rFont val="Calibri"/>
        <family val="2"/>
        <charset val="238"/>
      </rPr>
      <t>IKO Cambridge Xtreme 9,5°</t>
    </r>
    <r>
      <rPr>
        <sz val="8"/>
        <color indexed="8"/>
        <rFont val="Calibri"/>
        <family val="2"/>
        <charset val="238"/>
      </rPr>
      <t xml:space="preserve"> - celoplošně lepivý laminovaný dvouvrstvý šindel v provedení 7 barev. V balíku 3,1 m2. Hmotnost m2 na střeše je 11,6 kg. Vhodné na sklony střech 9,5° - 90°. Platinová systémová záruka 15 let/produktová záruka 30 let. Více o šindeli IKO Cambridge Xtreme 9,5° a zárukách na www.iko.cz.</t>
    </r>
  </si>
  <si>
    <r>
      <rPr>
        <b/>
        <sz val="8"/>
        <color indexed="8"/>
        <rFont val="Calibri"/>
        <family val="2"/>
        <charset val="238"/>
      </rPr>
      <t>IKO Armourbase PLUS/PRO</t>
    </r>
    <r>
      <rPr>
        <sz val="8"/>
        <color indexed="8"/>
        <rFont val="Calibri"/>
        <family val="2"/>
        <charset val="238"/>
      </rPr>
      <t xml:space="preserve"> - podkladní pás pod šindele. Při sklonech střech 9,5°- 20° nutno instalovat Armourbase PLUS. Pro sklony střech 21° a více Armourbase PRO s přesahy 10 cm. Hmotnost role 8,1 kg, v roli 30 x 1 m. Tloušťka pásu 0,5 mm. Přichycení hřebíky do záklopu každých 40 cm.</t>
    </r>
  </si>
  <si>
    <r>
      <rPr>
        <b/>
        <sz val="11"/>
        <color indexed="8"/>
        <rFont val="Calibri"/>
        <family val="2"/>
        <charset val="238"/>
      </rPr>
      <t>IKO Shingle/Plastal Stick</t>
    </r>
    <r>
      <rPr>
        <sz val="11"/>
        <color theme="1"/>
        <rFont val="Calibri"/>
        <family val="2"/>
        <charset val="238"/>
        <scheme val="minor"/>
      </rPr>
      <t xml:space="preserve"> (lepicí tmel, 310ml)</t>
    </r>
  </si>
  <si>
    <t>IKO Shingle/Plastal Stick (lepicí tmel, 310ml)</t>
  </si>
  <si>
    <r>
      <rPr>
        <b/>
        <sz val="8"/>
        <color indexed="8"/>
        <rFont val="Calibri"/>
        <family val="2"/>
        <charset val="238"/>
      </rPr>
      <t>IKO Cambridge Xpress</t>
    </r>
    <r>
      <rPr>
        <sz val="8"/>
        <color indexed="8"/>
        <rFont val="Calibri"/>
        <family val="2"/>
        <charset val="238"/>
      </rPr>
      <t xml:space="preserve"> - laminovaný dvouvrstvý šindel v provedení 7 barev. V balíku 3,1 m2. Hmotnost m2 na střeše je 11,4 kg. Vhodné na sklony střech 15° - 85°. Platinová systémová záruka 15 let/produktová záruka 25 let. Více o šindeli IKO Cambridge Xpress a zárukách na www.iko.cz.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</si>
</sst>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51" x14ac:knownFonts="1">
    <font>
      <sz val="11"/>
      <color theme="1"/>
      <name val="Calibri"/>
      <family val="2"/>
      <charset val="238"/>
      <scheme val="minor"/>
    </font>
    <font>
      <b/>
      <sz val="11"/>
      <color indexed="8"/>
      <name val="Calibri"/>
      <family val="2"/>
      <charset val="238"/>
    </font>
    <font>
      <sz val="11"/>
      <color indexed="9"/>
      <name val="Calibri"/>
      <family val="2"/>
      <charset val="238"/>
    </font>
    <font>
      <b/>
      <sz val="11"/>
      <color indexed="8"/>
      <name val="Calibri"/>
      <family val="2"/>
      <charset val="238"/>
    </font>
    <font>
      <b/>
      <sz val="12"/>
      <color indexed="8"/>
      <name val="Calibri"/>
      <family val="2"/>
      <charset val="238"/>
    </font>
    <font>
      <sz val="11"/>
      <color indexed="9"/>
      <name val="Calibri"/>
      <family val="2"/>
      <charset val="238"/>
    </font>
    <font>
      <b/>
      <sz val="14"/>
      <color indexed="10"/>
      <name val="Calibri"/>
      <family val="2"/>
      <charset val="238"/>
    </font>
    <font>
      <b/>
      <sz val="10"/>
      <color indexed="8"/>
      <name val="Calibri"/>
      <family val="2"/>
      <charset val="238"/>
    </font>
    <font>
      <b/>
      <sz val="9"/>
      <color indexed="8"/>
      <name val="Calibri"/>
      <family val="2"/>
      <charset val="238"/>
    </font>
    <font>
      <sz val="9"/>
      <color indexed="8"/>
      <name val="Calibri"/>
      <family val="2"/>
      <charset val="238"/>
    </font>
    <font>
      <b/>
      <sz val="14"/>
      <color indexed="8"/>
      <name val="Calibri"/>
      <family val="2"/>
      <charset val="238"/>
    </font>
    <font>
      <sz val="8"/>
      <color indexed="8"/>
      <name val="Calibri"/>
      <family val="2"/>
      <charset val="238"/>
    </font>
    <font>
      <b/>
      <sz val="8"/>
      <color indexed="8"/>
      <name val="Calibri"/>
      <family val="2"/>
      <charset val="238"/>
    </font>
    <font>
      <i/>
      <sz val="8"/>
      <color indexed="8"/>
      <name val="Calibri"/>
      <family val="2"/>
      <charset val="238"/>
    </font>
    <font>
      <b/>
      <i/>
      <sz val="8"/>
      <color indexed="8"/>
      <name val="Calibri"/>
      <family val="2"/>
      <charset val="238"/>
    </font>
    <font>
      <sz val="10"/>
      <color indexed="8"/>
      <name val="Calibri"/>
      <family val="2"/>
      <charset val="238"/>
    </font>
    <font>
      <i/>
      <sz val="9"/>
      <color indexed="8"/>
      <name val="Calibri"/>
      <family val="2"/>
      <charset val="238"/>
    </font>
    <font>
      <b/>
      <i/>
      <sz val="9"/>
      <name val="Calibri"/>
      <family val="2"/>
      <charset val="238"/>
    </font>
    <font>
      <i/>
      <sz val="9"/>
      <color indexed="22"/>
      <name val="Calibri"/>
      <family val="2"/>
      <charset val="238"/>
    </font>
    <font>
      <b/>
      <i/>
      <sz val="9"/>
      <color indexed="8"/>
      <name val="Calibri"/>
      <family val="2"/>
      <charset val="238"/>
    </font>
    <font>
      <sz val="8"/>
      <name val="Calibri"/>
      <family val="2"/>
      <charset val="238"/>
    </font>
    <font>
      <b/>
      <sz val="8"/>
      <name val="Calibri"/>
      <family val="2"/>
      <charset val="238"/>
    </font>
    <font>
      <b/>
      <sz val="10"/>
      <name val="Calibri"/>
      <family val="2"/>
      <charset val="238"/>
    </font>
    <font>
      <sz val="9"/>
      <name val="Calibri"/>
      <family val="2"/>
      <charset val="238"/>
    </font>
    <font>
      <sz val="7"/>
      <name val="Calibri"/>
      <family val="2"/>
      <charset val="238"/>
    </font>
    <font>
      <b/>
      <sz val="7"/>
      <name val="Calibri"/>
      <family val="2"/>
      <charset val="238"/>
    </font>
    <font>
      <sz val="11"/>
      <name val="Calibri"/>
      <family val="2"/>
      <charset val="238"/>
    </font>
    <font>
      <i/>
      <u/>
      <sz val="9"/>
      <name val="Calibri"/>
      <family val="2"/>
      <charset val="238"/>
    </font>
    <font>
      <i/>
      <sz val="8"/>
      <name val="Calibri"/>
      <family val="2"/>
      <charset val="238"/>
    </font>
    <font>
      <b/>
      <i/>
      <sz val="8"/>
      <name val="Calibri"/>
      <family val="2"/>
      <charset val="238"/>
    </font>
    <font>
      <b/>
      <sz val="14"/>
      <color indexed="8"/>
      <name val="Calibri"/>
      <family val="2"/>
      <charset val="238"/>
    </font>
    <font>
      <vertAlign val="superscript"/>
      <sz val="11"/>
      <color indexed="8"/>
      <name val="Calibri"/>
      <family val="2"/>
      <charset val="238"/>
    </font>
    <font>
      <u/>
      <sz val="11"/>
      <color indexed="12"/>
      <name val="Calibri"/>
      <family val="2"/>
      <charset val="238"/>
    </font>
    <font>
      <vertAlign val="superscript"/>
      <sz val="9"/>
      <color indexed="8"/>
      <name val="Calibri"/>
      <family val="2"/>
      <charset val="238"/>
    </font>
    <font>
      <i/>
      <sz val="11"/>
      <color indexed="8"/>
      <name val="Calibri"/>
      <family val="2"/>
      <charset val="238"/>
    </font>
    <font>
      <i/>
      <sz val="11"/>
      <color indexed="22"/>
      <name val="Calibri"/>
      <family val="2"/>
      <charset val="238"/>
    </font>
    <font>
      <b/>
      <i/>
      <sz val="11"/>
      <color indexed="8"/>
      <name val="Calibri"/>
      <family val="2"/>
      <charset val="238"/>
    </font>
    <font>
      <sz val="11"/>
      <color indexed="22"/>
      <name val="Calibri"/>
      <family val="2"/>
      <charset val="238"/>
    </font>
    <font>
      <sz val="11"/>
      <name val="Calibri"/>
      <family val="2"/>
      <charset val="238"/>
    </font>
    <font>
      <sz val="11"/>
      <color indexed="9"/>
      <name val="Calibri"/>
      <family val="2"/>
      <charset val="238"/>
    </font>
    <font>
      <b/>
      <sz val="11"/>
      <color theme="1"/>
      <name val="Calibri"/>
      <family val="2"/>
      <charset val="238"/>
      <scheme val="minor"/>
    </font>
    <font>
      <b/>
      <sz val="11"/>
      <color indexed="10"/>
      <name val="Calibri"/>
      <family val="2"/>
      <charset val="238"/>
    </font>
    <font>
      <b/>
      <u/>
      <sz val="12"/>
      <color indexed="8"/>
      <name val="Calibri"/>
      <family val="2"/>
      <charset val="238"/>
    </font>
    <font>
      <u/>
      <sz val="11"/>
      <color theme="1"/>
      <name val="Calibri"/>
      <family val="2"/>
      <charset val="238"/>
      <scheme val="minor"/>
    </font>
    <font>
      <u/>
      <sz val="11"/>
      <color theme="0"/>
      <name val="Calibri"/>
      <family val="2"/>
      <charset val="238"/>
    </font>
    <font>
      <sz val="18"/>
      <color indexed="9"/>
      <name val="Calibri"/>
      <family val="2"/>
      <charset val="238"/>
    </font>
    <font>
      <sz val="18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</font>
    <font>
      <b/>
      <sz val="11"/>
      <color rgb="FFFF0000"/>
      <name val="Calibri"/>
      <family val="2"/>
      <charset val="238"/>
    </font>
    <font>
      <b/>
      <sz val="14"/>
      <name val="Calibri"/>
      <family val="2"/>
      <charset val="238"/>
    </font>
    <font>
      <b/>
      <sz val="13"/>
      <name val="Calibri"/>
      <family val="2"/>
      <charset val="238"/>
    </font>
  </fonts>
  <fills count="1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60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40">
    <border>
      <left/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double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thick">
        <color rgb="FFFF0000"/>
      </left>
      <right/>
      <top/>
      <bottom/>
      <diagonal/>
    </border>
    <border>
      <left/>
      <right style="thick">
        <color rgb="FFFF0000"/>
      </right>
      <top/>
      <bottom/>
      <diagonal/>
    </border>
    <border>
      <left style="thick">
        <color rgb="FFFF0000"/>
      </left>
      <right/>
      <top/>
      <bottom style="thick">
        <color rgb="FFFF0000"/>
      </bottom>
      <diagonal/>
    </border>
    <border>
      <left/>
      <right/>
      <top/>
      <bottom style="thick">
        <color rgb="FFFF0000"/>
      </bottom>
      <diagonal/>
    </border>
    <border>
      <left/>
      <right style="thick">
        <color rgb="FFFF0000"/>
      </right>
      <top/>
      <bottom style="thick">
        <color rgb="FFFF0000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/>
      <top style="thin">
        <color indexed="64"/>
      </top>
      <bottom/>
      <diagonal/>
    </border>
    <border>
      <left/>
      <right style="thick">
        <color indexed="64"/>
      </right>
      <top style="thin">
        <color indexed="64"/>
      </top>
      <bottom/>
      <diagonal/>
    </border>
    <border>
      <left style="thick">
        <color rgb="FFFF0000"/>
      </left>
      <right/>
      <top style="thick">
        <color rgb="FFFF0000"/>
      </top>
      <bottom/>
      <diagonal/>
    </border>
    <border>
      <left/>
      <right/>
      <top style="thick">
        <color rgb="FFFF0000"/>
      </top>
      <bottom/>
      <diagonal/>
    </border>
    <border>
      <left/>
      <right style="thick">
        <color rgb="FFFF0000"/>
      </right>
      <top style="thick">
        <color rgb="FFFF0000"/>
      </top>
      <bottom/>
      <diagonal/>
    </border>
  </borders>
  <cellStyleXfs count="2">
    <xf numFmtId="0" fontId="0" fillId="0" borderId="0"/>
    <xf numFmtId="0" fontId="32" fillId="0" borderId="0" applyNumberFormat="0" applyFill="0" applyBorder="0" applyAlignment="0" applyProtection="0">
      <alignment vertical="top"/>
      <protection locked="0"/>
    </xf>
  </cellStyleXfs>
  <cellXfs count="153">
    <xf numFmtId="0" fontId="0" fillId="0" borderId="0" xfId="0"/>
    <xf numFmtId="0" fontId="0" fillId="2" borderId="0" xfId="0" applyFill="1"/>
    <xf numFmtId="0" fontId="0" fillId="3" borderId="0" xfId="0" applyFill="1"/>
    <xf numFmtId="0" fontId="0" fillId="0" borderId="0" xfId="0" applyAlignment="1">
      <alignment vertical="center"/>
    </xf>
    <xf numFmtId="0" fontId="0" fillId="0" borderId="0" xfId="0" applyFill="1" applyAlignment="1">
      <alignment vertical="center"/>
    </xf>
    <xf numFmtId="0" fontId="0" fillId="4" borderId="0" xfId="0" applyFill="1" applyAlignment="1">
      <alignment vertical="center"/>
    </xf>
    <xf numFmtId="0" fontId="9" fillId="4" borderId="0" xfId="0" applyFont="1" applyFill="1" applyAlignment="1">
      <alignment vertical="center" wrapText="1"/>
    </xf>
    <xf numFmtId="0" fontId="22" fillId="4" borderId="0" xfId="0" applyFont="1" applyFill="1" applyAlignment="1">
      <alignment vertical="center"/>
    </xf>
    <xf numFmtId="0" fontId="22" fillId="0" borderId="0" xfId="0" applyFont="1" applyFill="1" applyAlignment="1">
      <alignment vertical="center"/>
    </xf>
    <xf numFmtId="0" fontId="23" fillId="5" borderId="0" xfId="0" applyFont="1" applyFill="1" applyAlignment="1">
      <alignment vertical="center" wrapText="1"/>
    </xf>
    <xf numFmtId="0" fontId="24" fillId="0" borderId="0" xfId="0" applyFont="1" applyAlignment="1">
      <alignment vertical="top" wrapText="1"/>
    </xf>
    <xf numFmtId="0" fontId="24" fillId="4" borderId="0" xfId="0" applyFont="1" applyFill="1" applyAlignment="1">
      <alignment vertical="top" wrapText="1"/>
    </xf>
    <xf numFmtId="0" fontId="23" fillId="4" borderId="0" xfId="0" applyFont="1" applyFill="1" applyAlignment="1">
      <alignment vertical="center" wrapText="1"/>
    </xf>
    <xf numFmtId="0" fontId="9" fillId="0" borderId="0" xfId="0" applyFont="1" applyAlignment="1">
      <alignment vertical="top" wrapText="1"/>
    </xf>
    <xf numFmtId="0" fontId="9" fillId="4" borderId="0" xfId="0" applyFont="1" applyFill="1" applyAlignment="1">
      <alignment vertical="top" wrapText="1"/>
    </xf>
    <xf numFmtId="0" fontId="3" fillId="0" borderId="0" xfId="0" applyFont="1"/>
    <xf numFmtId="0" fontId="0" fillId="0" borderId="0" xfId="0" applyFill="1"/>
    <xf numFmtId="0" fontId="0" fillId="0" borderId="0" xfId="0" applyFill="1" applyAlignment="1">
      <alignment vertical="center" wrapText="1"/>
    </xf>
    <xf numFmtId="0" fontId="0" fillId="0" borderId="0" xfId="0" applyFill="1" applyBorder="1" applyAlignment="1">
      <alignment vertical="center" wrapText="1"/>
    </xf>
    <xf numFmtId="0" fontId="0" fillId="6" borderId="1" xfId="0" applyFill="1" applyBorder="1" applyAlignment="1">
      <alignment horizontal="center" vertical="center" wrapText="1"/>
    </xf>
    <xf numFmtId="0" fontId="0" fillId="0" borderId="0" xfId="0" applyAlignment="1">
      <alignment vertical="center" wrapText="1"/>
    </xf>
    <xf numFmtId="0" fontId="0" fillId="2" borderId="2" xfId="0" applyFill="1" applyBorder="1" applyAlignment="1">
      <alignment horizontal="center" vertical="center" wrapText="1"/>
    </xf>
    <xf numFmtId="0" fontId="0" fillId="2" borderId="3" xfId="0" applyFill="1" applyBorder="1" applyAlignment="1">
      <alignment horizontal="center" vertical="center" wrapText="1"/>
    </xf>
    <xf numFmtId="0" fontId="5" fillId="0" borderId="0" xfId="0" applyFont="1" applyFill="1"/>
    <xf numFmtId="0" fontId="30" fillId="2" borderId="0" xfId="0" applyFont="1" applyFill="1"/>
    <xf numFmtId="0" fontId="3" fillId="2" borderId="0" xfId="0" applyFont="1" applyFill="1"/>
    <xf numFmtId="0" fontId="1" fillId="2" borderId="0" xfId="0" applyFont="1" applyFill="1"/>
    <xf numFmtId="0" fontId="11" fillId="4" borderId="0" xfId="0" applyFont="1" applyFill="1" applyAlignment="1">
      <alignment vertical="center" wrapText="1"/>
    </xf>
    <xf numFmtId="0" fontId="11" fillId="4" borderId="0" xfId="0" applyFont="1" applyFill="1" applyAlignment="1">
      <alignment wrapText="1"/>
    </xf>
    <xf numFmtId="0" fontId="2" fillId="0" borderId="0" xfId="0" applyFont="1" applyFill="1"/>
    <xf numFmtId="0" fontId="42" fillId="0" borderId="0" xfId="0" applyFont="1"/>
    <xf numFmtId="0" fontId="6" fillId="16" borderId="0" xfId="0" applyFont="1" applyFill="1" applyAlignment="1">
      <alignment horizontal="center"/>
    </xf>
    <xf numFmtId="0" fontId="44" fillId="16" borderId="0" xfId="1" applyFont="1" applyFill="1" applyBorder="1" applyAlignment="1" applyProtection="1">
      <alignment horizontal="center" vertical="center"/>
    </xf>
    <xf numFmtId="0" fontId="38" fillId="16" borderId="0" xfId="1" applyFont="1" applyFill="1" applyBorder="1" applyAlignment="1" applyProtection="1">
      <alignment horizontal="center" vertical="center" wrapText="1"/>
    </xf>
    <xf numFmtId="0" fontId="38" fillId="16" borderId="0" xfId="1" applyFont="1" applyFill="1" applyBorder="1" applyAlignment="1" applyProtection="1">
      <alignment horizontal="center" vertical="center"/>
    </xf>
    <xf numFmtId="0" fontId="39" fillId="16" borderId="0" xfId="1" applyFont="1" applyFill="1" applyBorder="1" applyAlignment="1" applyProtection="1">
      <alignment horizontal="center" vertical="center"/>
    </xf>
    <xf numFmtId="0" fontId="47" fillId="16" borderId="0" xfId="1" applyFont="1" applyFill="1" applyBorder="1" applyAlignment="1" applyProtection="1">
      <alignment horizontal="center" vertical="center"/>
    </xf>
    <xf numFmtId="0" fontId="26" fillId="16" borderId="0" xfId="1" applyFont="1" applyFill="1" applyBorder="1" applyAlignment="1" applyProtection="1">
      <alignment horizontal="center" vertical="center"/>
    </xf>
    <xf numFmtId="0" fontId="48" fillId="16" borderId="0" xfId="1" applyFont="1" applyFill="1" applyBorder="1" applyAlignment="1" applyProtection="1">
      <alignment horizontal="center" vertical="center"/>
    </xf>
    <xf numFmtId="0" fontId="50" fillId="16" borderId="0" xfId="0" applyFont="1" applyFill="1" applyAlignment="1">
      <alignment horizontal="center"/>
    </xf>
    <xf numFmtId="0" fontId="0" fillId="16" borderId="0" xfId="0" applyFill="1"/>
    <xf numFmtId="0" fontId="0" fillId="2" borderId="0" xfId="0" applyFill="1" applyAlignment="1">
      <alignment vertical="center"/>
    </xf>
    <xf numFmtId="0" fontId="0" fillId="2" borderId="0" xfId="0" applyFont="1" applyFill="1" applyAlignment="1">
      <alignment vertical="center"/>
    </xf>
    <xf numFmtId="0" fontId="6" fillId="16" borderId="0" xfId="0" applyFont="1" applyFill="1" applyAlignment="1">
      <alignment horizontal="center"/>
    </xf>
    <xf numFmtId="0" fontId="0" fillId="2" borderId="0" xfId="0" applyFill="1" applyAlignment="1">
      <alignment horizontal="left" vertical="center" indent="1"/>
    </xf>
    <xf numFmtId="0" fontId="30" fillId="7" borderId="0" xfId="0" applyFont="1" applyFill="1" applyAlignment="1">
      <alignment horizontal="center" vertical="center" wrapText="1"/>
    </xf>
    <xf numFmtId="0" fontId="30" fillId="7" borderId="0" xfId="0" applyFont="1" applyFill="1" applyAlignment="1">
      <alignment horizontal="center" vertical="center"/>
    </xf>
    <xf numFmtId="0" fontId="0" fillId="0" borderId="0" xfId="0" applyAlignment="1"/>
    <xf numFmtId="0" fontId="0" fillId="2" borderId="0" xfId="0" applyFill="1" applyAlignment="1">
      <alignment horizontal="left" vertical="center"/>
    </xf>
    <xf numFmtId="0" fontId="26" fillId="7" borderId="37" xfId="1" applyFont="1" applyFill="1" applyBorder="1" applyAlignment="1" applyProtection="1">
      <alignment horizontal="center" vertical="center" wrapText="1"/>
    </xf>
    <xf numFmtId="0" fontId="38" fillId="7" borderId="38" xfId="1" applyFont="1" applyFill="1" applyBorder="1" applyAlignment="1" applyProtection="1">
      <alignment horizontal="center" vertical="center" wrapText="1"/>
    </xf>
    <xf numFmtId="0" fontId="38" fillId="7" borderId="39" xfId="1" applyFont="1" applyFill="1" applyBorder="1" applyAlignment="1" applyProtection="1">
      <alignment horizontal="center" vertical="center" wrapText="1"/>
    </xf>
    <xf numFmtId="0" fontId="38" fillId="7" borderId="25" xfId="1" applyFont="1" applyFill="1" applyBorder="1" applyAlignment="1" applyProtection="1">
      <alignment horizontal="center" vertical="center" wrapText="1"/>
    </xf>
    <xf numFmtId="0" fontId="38" fillId="7" borderId="0" xfId="1" applyFont="1" applyFill="1" applyBorder="1" applyAlignment="1" applyProtection="1">
      <alignment horizontal="center" vertical="center" wrapText="1"/>
    </xf>
    <xf numFmtId="0" fontId="38" fillId="7" borderId="26" xfId="1" applyFont="1" applyFill="1" applyBorder="1" applyAlignment="1" applyProtection="1">
      <alignment horizontal="center" vertical="center" wrapText="1"/>
    </xf>
    <xf numFmtId="0" fontId="38" fillId="7" borderId="27" xfId="1" applyFont="1" applyFill="1" applyBorder="1" applyAlignment="1" applyProtection="1">
      <alignment horizontal="center" vertical="center" wrapText="1"/>
    </xf>
    <xf numFmtId="0" fontId="38" fillId="7" borderId="28" xfId="1" applyFont="1" applyFill="1" applyBorder="1" applyAlignment="1" applyProtection="1">
      <alignment horizontal="center" vertical="center" wrapText="1"/>
    </xf>
    <xf numFmtId="0" fontId="38" fillId="7" borderId="29" xfId="1" applyFont="1" applyFill="1" applyBorder="1" applyAlignment="1" applyProtection="1">
      <alignment horizontal="center" vertical="center" wrapText="1"/>
    </xf>
    <xf numFmtId="0" fontId="38" fillId="8" borderId="30" xfId="1" applyFont="1" applyFill="1" applyBorder="1" applyAlignment="1" applyProtection="1">
      <alignment horizontal="center" vertical="center"/>
    </xf>
    <xf numFmtId="0" fontId="38" fillId="8" borderId="31" xfId="1" applyFont="1" applyFill="1" applyBorder="1" applyAlignment="1" applyProtection="1">
      <alignment horizontal="center" vertical="center"/>
    </xf>
    <xf numFmtId="0" fontId="38" fillId="8" borderId="32" xfId="1" applyFont="1" applyFill="1" applyBorder="1" applyAlignment="1" applyProtection="1">
      <alignment horizontal="center" vertical="center"/>
    </xf>
    <xf numFmtId="0" fontId="38" fillId="8" borderId="33" xfId="1" applyFont="1" applyFill="1" applyBorder="1" applyAlignment="1" applyProtection="1">
      <alignment horizontal="center" vertical="center"/>
    </xf>
    <xf numFmtId="0" fontId="38" fillId="8" borderId="4" xfId="1" applyFont="1" applyFill="1" applyBorder="1" applyAlignment="1" applyProtection="1">
      <alignment horizontal="center" vertical="center"/>
    </xf>
    <xf numFmtId="0" fontId="38" fillId="8" borderId="34" xfId="1" applyFont="1" applyFill="1" applyBorder="1" applyAlignment="1" applyProtection="1">
      <alignment horizontal="center" vertical="center"/>
    </xf>
    <xf numFmtId="0" fontId="39" fillId="9" borderId="33" xfId="1" applyFont="1" applyFill="1" applyBorder="1" applyAlignment="1" applyProtection="1">
      <alignment horizontal="center" vertical="center"/>
    </xf>
    <xf numFmtId="0" fontId="39" fillId="9" borderId="4" xfId="1" applyFont="1" applyFill="1" applyBorder="1" applyAlignment="1" applyProtection="1">
      <alignment horizontal="center" vertical="center"/>
    </xf>
    <xf numFmtId="0" fontId="39" fillId="9" borderId="34" xfId="1" applyFont="1" applyFill="1" applyBorder="1" applyAlignment="1" applyProtection="1">
      <alignment horizontal="center" vertical="center"/>
    </xf>
    <xf numFmtId="0" fontId="47" fillId="14" borderId="35" xfId="1" applyFont="1" applyFill="1" applyBorder="1" applyAlignment="1" applyProtection="1">
      <alignment horizontal="center" vertical="center"/>
    </xf>
    <xf numFmtId="0" fontId="47" fillId="0" borderId="24" xfId="1" applyFont="1" applyBorder="1" applyAlignment="1" applyProtection="1">
      <alignment horizontal="center" vertical="center"/>
    </xf>
    <xf numFmtId="0" fontId="47" fillId="0" borderId="36" xfId="1" applyFont="1" applyBorder="1" applyAlignment="1" applyProtection="1">
      <alignment horizontal="center" vertical="center"/>
    </xf>
    <xf numFmtId="0" fontId="0" fillId="2" borderId="0" xfId="0" applyNumberFormat="1" applyFill="1" applyAlignment="1">
      <alignment horizontal="left" vertical="center" wrapText="1" indent="1"/>
    </xf>
    <xf numFmtId="0" fontId="38" fillId="10" borderId="33" xfId="1" applyFont="1" applyFill="1" applyBorder="1" applyAlignment="1" applyProtection="1">
      <alignment horizontal="center" vertical="center"/>
    </xf>
    <xf numFmtId="0" fontId="38" fillId="10" borderId="4" xfId="1" applyFont="1" applyFill="1" applyBorder="1" applyAlignment="1" applyProtection="1">
      <alignment horizontal="center" vertical="center"/>
    </xf>
    <xf numFmtId="0" fontId="38" fillId="10" borderId="34" xfId="1" applyFont="1" applyFill="1" applyBorder="1" applyAlignment="1" applyProtection="1">
      <alignment horizontal="center" vertical="center"/>
    </xf>
    <xf numFmtId="0" fontId="2" fillId="11" borderId="33" xfId="1" applyFont="1" applyFill="1" applyBorder="1" applyAlignment="1" applyProtection="1">
      <alignment horizontal="center" vertical="center"/>
    </xf>
    <xf numFmtId="0" fontId="39" fillId="11" borderId="4" xfId="1" applyFont="1" applyFill="1" applyBorder="1" applyAlignment="1" applyProtection="1">
      <alignment horizontal="center" vertical="center"/>
    </xf>
    <xf numFmtId="0" fontId="39" fillId="11" borderId="34" xfId="1" applyFont="1" applyFill="1" applyBorder="1" applyAlignment="1" applyProtection="1">
      <alignment horizontal="center" vertical="center"/>
    </xf>
    <xf numFmtId="0" fontId="24" fillId="0" borderId="0" xfId="0" applyFont="1" applyAlignment="1">
      <alignment horizontal="center" vertical="top" wrapText="1"/>
    </xf>
    <xf numFmtId="0" fontId="8" fillId="5" borderId="0" xfId="0" applyFont="1" applyFill="1" applyBorder="1" applyAlignment="1">
      <alignment horizontal="center" vertical="center"/>
    </xf>
    <xf numFmtId="0" fontId="8" fillId="5" borderId="0" xfId="0" applyFont="1" applyFill="1" applyBorder="1" applyAlignment="1">
      <alignment horizontal="left" vertical="center" wrapText="1" indent="1"/>
    </xf>
    <xf numFmtId="0" fontId="27" fillId="0" borderId="0" xfId="0" applyFont="1" applyAlignment="1">
      <alignment horizontal="left" vertical="center" wrapText="1" indent="1"/>
    </xf>
    <xf numFmtId="0" fontId="20" fillId="4" borderId="0" xfId="0" applyFont="1" applyFill="1" applyAlignment="1">
      <alignment horizontal="left" vertical="center" wrapText="1" indent="1"/>
    </xf>
    <xf numFmtId="0" fontId="28" fillId="0" borderId="0" xfId="0" applyFont="1" applyAlignment="1">
      <alignment horizontal="left" vertical="center" wrapText="1" indent="1"/>
    </xf>
    <xf numFmtId="0" fontId="11" fillId="4" borderId="0" xfId="0" applyFont="1" applyFill="1" applyAlignment="1">
      <alignment horizontal="left" vertical="center" wrapText="1" indent="1"/>
    </xf>
    <xf numFmtId="0" fontId="21" fillId="0" borderId="0" xfId="0" applyFont="1" applyAlignment="1">
      <alignment horizontal="left" vertical="center" wrapText="1" indent="1"/>
    </xf>
    <xf numFmtId="0" fontId="24" fillId="0" borderId="0" xfId="0" applyFont="1" applyAlignment="1">
      <alignment horizontal="center" vertical="center" wrapText="1"/>
    </xf>
    <xf numFmtId="0" fontId="24" fillId="0" borderId="6" xfId="0" applyFont="1" applyBorder="1" applyAlignment="1">
      <alignment horizontal="center" vertical="center" wrapText="1"/>
    </xf>
    <xf numFmtId="0" fontId="26" fillId="5" borderId="5" xfId="0" applyFont="1" applyFill="1" applyBorder="1" applyAlignment="1">
      <alignment horizontal="center" vertical="center"/>
    </xf>
    <xf numFmtId="0" fontId="22" fillId="5" borderId="0" xfId="0" applyFont="1" applyFill="1" applyAlignment="1">
      <alignment horizontal="center" vertical="center"/>
    </xf>
    <xf numFmtId="2" fontId="37" fillId="5" borderId="0" xfId="0" applyNumberFormat="1" applyFont="1" applyFill="1" applyAlignment="1">
      <alignment horizontal="center" vertical="center"/>
    </xf>
    <xf numFmtId="0" fontId="1" fillId="5" borderId="0" xfId="0" applyFont="1" applyFill="1" applyAlignment="1">
      <alignment horizontal="center" vertical="center"/>
    </xf>
    <xf numFmtId="0" fontId="0" fillId="5" borderId="0" xfId="0" applyFont="1" applyFill="1" applyAlignment="1">
      <alignment horizontal="left" vertical="center" indent="1"/>
    </xf>
    <xf numFmtId="0" fontId="0" fillId="5" borderId="0" xfId="0" applyFont="1" applyFill="1" applyAlignment="1">
      <alignment horizontal="left" vertical="center" indent="2"/>
    </xf>
    <xf numFmtId="0" fontId="0" fillId="5" borderId="0" xfId="0" applyFill="1" applyAlignment="1">
      <alignment horizontal="left" vertical="center" indent="2"/>
    </xf>
    <xf numFmtId="0" fontId="34" fillId="5" borderId="0" xfId="0" applyFont="1" applyFill="1" applyAlignment="1">
      <alignment horizontal="left" vertical="center" indent="2"/>
    </xf>
    <xf numFmtId="0" fontId="35" fillId="5" borderId="0" xfId="0" applyFont="1" applyFill="1" applyAlignment="1">
      <alignment horizontal="center" vertical="center"/>
    </xf>
    <xf numFmtId="0" fontId="36" fillId="5" borderId="0" xfId="0" applyFont="1" applyFill="1" applyAlignment="1">
      <alignment horizontal="center" vertical="center"/>
    </xf>
    <xf numFmtId="0" fontId="34" fillId="5" borderId="0" xfId="0" applyFont="1" applyFill="1" applyAlignment="1">
      <alignment horizontal="left" vertical="center" indent="1"/>
    </xf>
    <xf numFmtId="0" fontId="13" fillId="0" borderId="0" xfId="0" applyFont="1" applyAlignment="1">
      <alignment horizontal="center" vertical="top" wrapText="1"/>
    </xf>
    <xf numFmtId="0" fontId="11" fillId="0" borderId="0" xfId="0" applyFont="1" applyAlignment="1">
      <alignment horizontal="center" vertical="top"/>
    </xf>
    <xf numFmtId="0" fontId="10" fillId="13" borderId="5" xfId="0" applyFont="1" applyFill="1" applyBorder="1" applyAlignment="1">
      <alignment horizontal="center" vertical="center"/>
    </xf>
    <xf numFmtId="0" fontId="10" fillId="13" borderId="0" xfId="0" applyFont="1" applyFill="1" applyBorder="1" applyAlignment="1">
      <alignment horizontal="center" vertical="center"/>
    </xf>
    <xf numFmtId="0" fontId="11" fillId="4" borderId="0" xfId="0" applyFont="1" applyFill="1" applyAlignment="1">
      <alignment horizontal="left" vertical="center" wrapText="1"/>
    </xf>
    <xf numFmtId="0" fontId="0" fillId="0" borderId="0" xfId="0" applyAlignment="1">
      <alignment vertical="center" wrapText="1"/>
    </xf>
    <xf numFmtId="0" fontId="49" fillId="12" borderId="0" xfId="0" applyFont="1" applyFill="1" applyAlignment="1">
      <alignment horizontal="center" vertical="center"/>
    </xf>
    <xf numFmtId="0" fontId="7" fillId="4" borderId="0" xfId="0" applyFont="1" applyFill="1" applyAlignment="1">
      <alignment horizontal="center" vertical="center"/>
    </xf>
    <xf numFmtId="0" fontId="8" fillId="0" borderId="0" xfId="0" applyFont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0" fillId="0" borderId="0" xfId="0" applyAlignment="1">
      <alignment horizontal="center" vertical="top"/>
    </xf>
    <xf numFmtId="0" fontId="32" fillId="7" borderId="0" xfId="1" applyFill="1" applyBorder="1" applyAlignment="1" applyProtection="1">
      <alignment horizontal="center" vertical="center"/>
    </xf>
    <xf numFmtId="0" fontId="15" fillId="12" borderId="0" xfId="0" applyFont="1" applyFill="1" applyAlignment="1">
      <alignment horizontal="center" vertical="center" wrapText="1"/>
    </xf>
    <xf numFmtId="0" fontId="15" fillId="12" borderId="0" xfId="0" applyFont="1" applyFill="1" applyAlignment="1">
      <alignment horizontal="center" vertical="center"/>
    </xf>
    <xf numFmtId="0" fontId="11" fillId="4" borderId="0" xfId="0" applyFont="1" applyFill="1" applyAlignment="1">
      <alignment horizontal="center" vertical="center" wrapText="1"/>
    </xf>
    <xf numFmtId="0" fontId="1" fillId="5" borderId="0" xfId="0" applyFont="1" applyFill="1" applyAlignment="1">
      <alignment horizontal="left" vertical="center" indent="2"/>
    </xf>
    <xf numFmtId="0" fontId="29" fillId="0" borderId="0" xfId="0" applyFont="1" applyAlignment="1">
      <alignment horizontal="left" vertical="center" wrapText="1" indent="1"/>
    </xf>
    <xf numFmtId="0" fontId="11" fillId="4" borderId="0" xfId="0" applyFont="1" applyFill="1" applyAlignment="1">
      <alignment horizontal="left" vertical="top" wrapText="1"/>
    </xf>
    <xf numFmtId="0" fontId="0" fillId="0" borderId="0" xfId="0" applyAlignment="1">
      <alignment vertical="top" wrapText="1"/>
    </xf>
    <xf numFmtId="0" fontId="16" fillId="5" borderId="0" xfId="0" applyFont="1" applyFill="1" applyAlignment="1">
      <alignment horizontal="left" vertical="center" indent="2"/>
    </xf>
    <xf numFmtId="0" fontId="18" fillId="5" borderId="0" xfId="0" applyFont="1" applyFill="1" applyAlignment="1">
      <alignment horizontal="center" vertical="center"/>
    </xf>
    <xf numFmtId="0" fontId="19" fillId="5" borderId="0" xfId="0" applyFont="1" applyFill="1" applyAlignment="1">
      <alignment horizontal="center" vertical="center"/>
    </xf>
    <xf numFmtId="0" fontId="16" fillId="5" borderId="0" xfId="0" applyFont="1" applyFill="1" applyAlignment="1">
      <alignment horizontal="left" vertical="center" indent="1"/>
    </xf>
    <xf numFmtId="0" fontId="12" fillId="4" borderId="0" xfId="0" applyFont="1" applyFill="1" applyAlignment="1">
      <alignment horizontal="left" vertical="center" wrapText="1"/>
    </xf>
    <xf numFmtId="0" fontId="12" fillId="4" borderId="0" xfId="0" applyFont="1" applyFill="1" applyAlignment="1">
      <alignment horizontal="left" vertical="top" wrapText="1"/>
    </xf>
    <xf numFmtId="0" fontId="12" fillId="4" borderId="0" xfId="0" applyFont="1" applyFill="1" applyAlignment="1">
      <alignment horizontal="left" wrapText="1"/>
    </xf>
    <xf numFmtId="0" fontId="0" fillId="0" borderId="0" xfId="0" applyAlignment="1">
      <alignment wrapText="1"/>
    </xf>
    <xf numFmtId="0" fontId="11" fillId="4" borderId="0" xfId="0" applyFont="1" applyFill="1" applyAlignment="1">
      <alignment horizontal="left" vertical="top" wrapText="1" indent="1"/>
    </xf>
    <xf numFmtId="0" fontId="11" fillId="4" borderId="0" xfId="0" applyFont="1" applyFill="1" applyAlignment="1">
      <alignment horizontal="left" wrapText="1" indent="1"/>
    </xf>
    <xf numFmtId="0" fontId="0" fillId="6" borderId="9" xfId="0" applyFill="1" applyBorder="1" applyAlignment="1">
      <alignment horizontal="center" vertical="center" wrapText="1"/>
    </xf>
    <xf numFmtId="0" fontId="0" fillId="6" borderId="10" xfId="0" applyFill="1" applyBorder="1" applyAlignment="1">
      <alignment horizontal="center" vertical="center" wrapText="1"/>
    </xf>
    <xf numFmtId="0" fontId="0" fillId="6" borderId="11" xfId="0" applyFill="1" applyBorder="1" applyAlignment="1">
      <alignment horizontal="center" vertical="center" wrapText="1"/>
    </xf>
    <xf numFmtId="0" fontId="0" fillId="2" borderId="19" xfId="0" applyFill="1" applyBorder="1" applyAlignment="1">
      <alignment horizontal="center" vertical="center" wrapText="1"/>
    </xf>
    <xf numFmtId="0" fontId="0" fillId="2" borderId="20" xfId="0" applyFill="1" applyBorder="1" applyAlignment="1">
      <alignment horizontal="center" vertical="center" wrapText="1"/>
    </xf>
    <xf numFmtId="0" fontId="0" fillId="6" borderId="18" xfId="0" applyFill="1" applyBorder="1" applyAlignment="1">
      <alignment horizontal="center" vertical="center" wrapText="1"/>
    </xf>
    <xf numFmtId="0" fontId="0" fillId="6" borderId="23" xfId="0" applyFill="1" applyBorder="1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6" borderId="13" xfId="0" applyFill="1" applyBorder="1" applyAlignment="1">
      <alignment horizontal="center" vertical="center" wrapText="1"/>
    </xf>
    <xf numFmtId="0" fontId="0" fillId="6" borderId="14" xfId="0" applyFill="1" applyBorder="1" applyAlignment="1">
      <alignment horizontal="center" vertical="center" wrapText="1"/>
    </xf>
    <xf numFmtId="0" fontId="0" fillId="6" borderId="15" xfId="0" applyFill="1" applyBorder="1" applyAlignment="1">
      <alignment horizontal="center" vertical="center" wrapText="1"/>
    </xf>
    <xf numFmtId="0" fontId="0" fillId="3" borderId="0" xfId="0" applyFill="1" applyAlignment="1">
      <alignment vertical="top" wrapText="1"/>
    </xf>
    <xf numFmtId="0" fontId="0" fillId="3" borderId="0" xfId="0" applyNumberFormat="1" applyFill="1" applyAlignment="1">
      <alignment vertical="top" wrapText="1"/>
    </xf>
    <xf numFmtId="0" fontId="41" fillId="15" borderId="0" xfId="0" applyFont="1" applyFill="1" applyAlignment="1">
      <alignment horizontal="center" vertical="center" wrapText="1"/>
    </xf>
    <xf numFmtId="0" fontId="40" fillId="15" borderId="0" xfId="0" applyFont="1" applyFill="1" applyAlignment="1">
      <alignment horizontal="center"/>
    </xf>
    <xf numFmtId="0" fontId="0" fillId="15" borderId="0" xfId="0" applyFont="1" applyFill="1" applyAlignment="1">
      <alignment horizontal="center"/>
    </xf>
    <xf numFmtId="0" fontId="4" fillId="3" borderId="0" xfId="0" applyFont="1" applyFill="1" applyAlignment="1">
      <alignment vertical="center" wrapText="1"/>
    </xf>
    <xf numFmtId="0" fontId="0" fillId="3" borderId="0" xfId="0" applyFill="1" applyAlignment="1">
      <alignment vertical="center" wrapText="1"/>
    </xf>
    <xf numFmtId="2" fontId="45" fillId="13" borderId="16" xfId="0" applyNumberFormat="1" applyFont="1" applyFill="1" applyBorder="1" applyAlignment="1">
      <alignment horizontal="center" vertical="center" wrapText="1"/>
    </xf>
    <xf numFmtId="2" fontId="45" fillId="0" borderId="17" xfId="0" applyNumberFormat="1" applyFont="1" applyBorder="1" applyAlignment="1">
      <alignment horizontal="center" vertical="center" wrapText="1"/>
    </xf>
    <xf numFmtId="2" fontId="46" fillId="0" borderId="18" xfId="0" applyNumberFormat="1" applyFont="1" applyBorder="1" applyAlignment="1">
      <alignment horizontal="center" vertical="center" wrapText="1"/>
    </xf>
    <xf numFmtId="2" fontId="46" fillId="0" borderId="1" xfId="0" applyNumberFormat="1" applyFont="1" applyBorder="1" applyAlignment="1">
      <alignment horizontal="center" vertical="center" wrapText="1"/>
    </xf>
    <xf numFmtId="0" fontId="0" fillId="2" borderId="21" xfId="0" applyFill="1" applyBorder="1" applyAlignment="1">
      <alignment horizontal="center" vertical="center" wrapText="1"/>
    </xf>
    <xf numFmtId="0" fontId="0" fillId="2" borderId="22" xfId="0" applyFill="1" applyBorder="1" applyAlignment="1">
      <alignment horizontal="center" vertical="center" wrapText="1"/>
    </xf>
    <xf numFmtId="0" fontId="38" fillId="0" borderId="7" xfId="0" applyFont="1" applyBorder="1" applyAlignment="1">
      <alignment horizontal="center" vertical="center" wrapText="1"/>
    </xf>
    <xf numFmtId="0" fontId="38" fillId="0" borderId="8" xfId="0" applyFont="1" applyBorder="1" applyAlignment="1">
      <alignment horizontal="center" vertical="center" wrapText="1"/>
    </xf>
  </cellXfs>
  <cellStyles count="2">
    <cellStyle name="Hypertextový odkaz" xfId="1" builtinId="8"/>
    <cellStyle name="Normální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4.emf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7" Type="http://schemas.openxmlformats.org/officeDocument/2006/relationships/image" Target="../media/image8.emf"/><Relationship Id="rId2" Type="http://schemas.openxmlformats.org/officeDocument/2006/relationships/image" Target="../media/image3.emf"/><Relationship Id="rId1" Type="http://schemas.openxmlformats.org/officeDocument/2006/relationships/image" Target="../media/image2.emf"/><Relationship Id="rId6" Type="http://schemas.openxmlformats.org/officeDocument/2006/relationships/image" Target="../media/image7.emf"/><Relationship Id="rId5" Type="http://schemas.openxmlformats.org/officeDocument/2006/relationships/image" Target="../media/image6.emf"/><Relationship Id="rId4" Type="http://schemas.openxmlformats.org/officeDocument/2006/relationships/image" Target="../media/image5.emf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emf"/><Relationship Id="rId3" Type="http://schemas.openxmlformats.org/officeDocument/2006/relationships/image" Target="../media/image6.emf"/><Relationship Id="rId7" Type="http://schemas.openxmlformats.org/officeDocument/2006/relationships/image" Target="../media/image10.emf"/><Relationship Id="rId2" Type="http://schemas.openxmlformats.org/officeDocument/2006/relationships/image" Target="../media/image5.emf"/><Relationship Id="rId1" Type="http://schemas.openxmlformats.org/officeDocument/2006/relationships/image" Target="../media/image4.emf"/><Relationship Id="rId6" Type="http://schemas.openxmlformats.org/officeDocument/2006/relationships/image" Target="../media/image3.emf"/><Relationship Id="rId5" Type="http://schemas.openxmlformats.org/officeDocument/2006/relationships/image" Target="../media/image9.emf"/><Relationship Id="rId4" Type="http://schemas.openxmlformats.org/officeDocument/2006/relationships/image" Target="../media/image7.emf"/><Relationship Id="rId9" Type="http://schemas.openxmlformats.org/officeDocument/2006/relationships/image" Target="../media/image12.emf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7" Type="http://schemas.openxmlformats.org/officeDocument/2006/relationships/image" Target="../media/image14.emf"/><Relationship Id="rId2" Type="http://schemas.openxmlformats.org/officeDocument/2006/relationships/image" Target="../media/image4.emf"/><Relationship Id="rId1" Type="http://schemas.openxmlformats.org/officeDocument/2006/relationships/image" Target="../media/image3.emf"/><Relationship Id="rId6" Type="http://schemas.openxmlformats.org/officeDocument/2006/relationships/image" Target="../media/image13.emf"/><Relationship Id="rId5" Type="http://schemas.openxmlformats.org/officeDocument/2006/relationships/image" Target="../media/image7.emf"/><Relationship Id="rId4" Type="http://schemas.openxmlformats.org/officeDocument/2006/relationships/image" Target="../media/image6.emf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.emf"/><Relationship Id="rId3" Type="http://schemas.openxmlformats.org/officeDocument/2006/relationships/image" Target="../media/image6.emf"/><Relationship Id="rId7" Type="http://schemas.openxmlformats.org/officeDocument/2006/relationships/image" Target="../media/image10.emf"/><Relationship Id="rId2" Type="http://schemas.openxmlformats.org/officeDocument/2006/relationships/image" Target="../media/image5.emf"/><Relationship Id="rId1" Type="http://schemas.openxmlformats.org/officeDocument/2006/relationships/image" Target="../media/image4.emf"/><Relationship Id="rId6" Type="http://schemas.openxmlformats.org/officeDocument/2006/relationships/image" Target="../media/image15.emf"/><Relationship Id="rId11" Type="http://schemas.openxmlformats.org/officeDocument/2006/relationships/image" Target="../media/image12.emf"/><Relationship Id="rId5" Type="http://schemas.openxmlformats.org/officeDocument/2006/relationships/image" Target="../media/image3.emf"/><Relationship Id="rId10" Type="http://schemas.openxmlformats.org/officeDocument/2006/relationships/image" Target="../media/image18.emf"/><Relationship Id="rId4" Type="http://schemas.openxmlformats.org/officeDocument/2006/relationships/image" Target="../media/image7.emf"/><Relationship Id="rId9" Type="http://schemas.openxmlformats.org/officeDocument/2006/relationships/image" Target="../media/image17.emf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7" Type="http://schemas.openxmlformats.org/officeDocument/2006/relationships/image" Target="../media/image20.emf"/><Relationship Id="rId2" Type="http://schemas.openxmlformats.org/officeDocument/2006/relationships/image" Target="../media/image4.emf"/><Relationship Id="rId1" Type="http://schemas.openxmlformats.org/officeDocument/2006/relationships/image" Target="../media/image3.emf"/><Relationship Id="rId6" Type="http://schemas.openxmlformats.org/officeDocument/2006/relationships/image" Target="../media/image19.emf"/><Relationship Id="rId5" Type="http://schemas.openxmlformats.org/officeDocument/2006/relationships/image" Target="../media/image7.emf"/><Relationship Id="rId4" Type="http://schemas.openxmlformats.org/officeDocument/2006/relationships/image" Target="../media/image6.emf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emf"/><Relationship Id="rId6" Type="http://schemas.openxmlformats.org/officeDocument/2006/relationships/image" Target="../media/image21.emf"/><Relationship Id="rId5" Type="http://schemas.openxmlformats.org/officeDocument/2006/relationships/image" Target="../media/image7.emf"/><Relationship Id="rId4" Type="http://schemas.openxmlformats.org/officeDocument/2006/relationships/image" Target="../media/image6.emf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22.emf"/><Relationship Id="rId3" Type="http://schemas.openxmlformats.org/officeDocument/2006/relationships/image" Target="../media/image6.emf"/><Relationship Id="rId7" Type="http://schemas.openxmlformats.org/officeDocument/2006/relationships/image" Target="../media/image12.emf"/><Relationship Id="rId2" Type="http://schemas.openxmlformats.org/officeDocument/2006/relationships/image" Target="../media/image5.emf"/><Relationship Id="rId1" Type="http://schemas.openxmlformats.org/officeDocument/2006/relationships/image" Target="../media/image4.emf"/><Relationship Id="rId6" Type="http://schemas.openxmlformats.org/officeDocument/2006/relationships/image" Target="../media/image11.emf"/><Relationship Id="rId5" Type="http://schemas.openxmlformats.org/officeDocument/2006/relationships/image" Target="../media/image3.emf"/><Relationship Id="rId4" Type="http://schemas.openxmlformats.org/officeDocument/2006/relationships/image" Target="../media/image7.emf"/><Relationship Id="rId9" Type="http://schemas.openxmlformats.org/officeDocument/2006/relationships/image" Target="../media/image23.emf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22.emf"/><Relationship Id="rId3" Type="http://schemas.openxmlformats.org/officeDocument/2006/relationships/image" Target="../media/image6.emf"/><Relationship Id="rId7" Type="http://schemas.openxmlformats.org/officeDocument/2006/relationships/image" Target="../media/image12.emf"/><Relationship Id="rId2" Type="http://schemas.openxmlformats.org/officeDocument/2006/relationships/image" Target="../media/image5.emf"/><Relationship Id="rId1" Type="http://schemas.openxmlformats.org/officeDocument/2006/relationships/image" Target="../media/image4.emf"/><Relationship Id="rId6" Type="http://schemas.openxmlformats.org/officeDocument/2006/relationships/image" Target="../media/image11.emf"/><Relationship Id="rId5" Type="http://schemas.openxmlformats.org/officeDocument/2006/relationships/image" Target="../media/image3.emf"/><Relationship Id="rId4" Type="http://schemas.openxmlformats.org/officeDocument/2006/relationships/image" Target="../media/image7.emf"/><Relationship Id="rId9" Type="http://schemas.openxmlformats.org/officeDocument/2006/relationships/image" Target="../media/image2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421034</xdr:colOff>
      <xdr:row>10</xdr:row>
      <xdr:rowOff>142875</xdr:rowOff>
    </xdr:from>
    <xdr:to>
      <xdr:col>15</xdr:col>
      <xdr:colOff>12896</xdr:colOff>
      <xdr:row>17</xdr:row>
      <xdr:rowOff>0</xdr:rowOff>
    </xdr:to>
    <xdr:pic>
      <xdr:nvPicPr>
        <xdr:cNvPr id="2" name="Obrázek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35884" y="2038350"/>
          <a:ext cx="3859062" cy="154305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27</xdr:row>
      <xdr:rowOff>0</xdr:rowOff>
    </xdr:from>
    <xdr:to>
      <xdr:col>15</xdr:col>
      <xdr:colOff>476250</xdr:colOff>
      <xdr:row>44</xdr:row>
      <xdr:rowOff>38100</xdr:rowOff>
    </xdr:to>
    <xdr:pic>
      <xdr:nvPicPr>
        <xdr:cNvPr id="9218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715000"/>
          <a:ext cx="87058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23</xdr:col>
      <xdr:colOff>95250</xdr:colOff>
      <xdr:row>3</xdr:row>
      <xdr:rowOff>19050</xdr:rowOff>
    </xdr:from>
    <xdr:to>
      <xdr:col>40</xdr:col>
      <xdr:colOff>133350</xdr:colOff>
      <xdr:row>6</xdr:row>
      <xdr:rowOff>114300</xdr:rowOff>
    </xdr:to>
    <xdr:pic>
      <xdr:nvPicPr>
        <xdr:cNvPr id="103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0" y="504825"/>
          <a:ext cx="3114675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23</xdr:col>
      <xdr:colOff>57150</xdr:colOff>
      <xdr:row>12</xdr:row>
      <xdr:rowOff>133350</xdr:rowOff>
    </xdr:from>
    <xdr:to>
      <xdr:col>25</xdr:col>
      <xdr:colOff>123825</xdr:colOff>
      <xdr:row>16</xdr:row>
      <xdr:rowOff>133350</xdr:rowOff>
    </xdr:to>
    <xdr:pic>
      <xdr:nvPicPr>
        <xdr:cNvPr id="103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91150" y="2295525"/>
          <a:ext cx="428625" cy="99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39</xdr:col>
      <xdr:colOff>76200</xdr:colOff>
      <xdr:row>16</xdr:row>
      <xdr:rowOff>9525</xdr:rowOff>
    </xdr:from>
    <xdr:to>
      <xdr:col>41</xdr:col>
      <xdr:colOff>114300</xdr:colOff>
      <xdr:row>21</xdr:row>
      <xdr:rowOff>38100</xdr:rowOff>
    </xdr:to>
    <xdr:pic>
      <xdr:nvPicPr>
        <xdr:cNvPr id="1034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05800" y="3162300"/>
          <a:ext cx="400050" cy="1266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23</xdr:col>
      <xdr:colOff>76200</xdr:colOff>
      <xdr:row>20</xdr:row>
      <xdr:rowOff>219075</xdr:rowOff>
    </xdr:from>
    <xdr:to>
      <xdr:col>25</xdr:col>
      <xdr:colOff>123825</xdr:colOff>
      <xdr:row>22</xdr:row>
      <xdr:rowOff>133350</xdr:rowOff>
    </xdr:to>
    <xdr:pic>
      <xdr:nvPicPr>
        <xdr:cNvPr id="1035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0200" y="4362450"/>
          <a:ext cx="40957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23</xdr:col>
      <xdr:colOff>76200</xdr:colOff>
      <xdr:row>30</xdr:row>
      <xdr:rowOff>47625</xdr:rowOff>
    </xdr:from>
    <xdr:to>
      <xdr:col>26</xdr:col>
      <xdr:colOff>19050</xdr:colOff>
      <xdr:row>33</xdr:row>
      <xdr:rowOff>19050</xdr:rowOff>
    </xdr:to>
    <xdr:pic>
      <xdr:nvPicPr>
        <xdr:cNvPr id="1036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0200" y="5048250"/>
          <a:ext cx="485775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37</xdr:col>
      <xdr:colOff>142875</xdr:colOff>
      <xdr:row>33</xdr:row>
      <xdr:rowOff>209550</xdr:rowOff>
    </xdr:from>
    <xdr:to>
      <xdr:col>42</xdr:col>
      <xdr:colOff>0</xdr:colOff>
      <xdr:row>35</xdr:row>
      <xdr:rowOff>285750</xdr:rowOff>
    </xdr:to>
    <xdr:pic>
      <xdr:nvPicPr>
        <xdr:cNvPr id="1037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10525" y="6067425"/>
          <a:ext cx="7620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35</xdr:col>
      <xdr:colOff>123825</xdr:colOff>
      <xdr:row>4</xdr:row>
      <xdr:rowOff>190500</xdr:rowOff>
    </xdr:from>
    <xdr:to>
      <xdr:col>40</xdr:col>
      <xdr:colOff>123825</xdr:colOff>
      <xdr:row>6</xdr:row>
      <xdr:rowOff>66675</xdr:rowOff>
    </xdr:to>
    <xdr:pic>
      <xdr:nvPicPr>
        <xdr:cNvPr id="1038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923925"/>
          <a:ext cx="904875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39</xdr:col>
      <xdr:colOff>104775</xdr:colOff>
      <xdr:row>16</xdr:row>
      <xdr:rowOff>47625</xdr:rowOff>
    </xdr:from>
    <xdr:to>
      <xdr:col>41</xdr:col>
      <xdr:colOff>142875</xdr:colOff>
      <xdr:row>21</xdr:row>
      <xdr:rowOff>85725</xdr:rowOff>
    </xdr:to>
    <xdr:pic>
      <xdr:nvPicPr>
        <xdr:cNvPr id="2062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34375" y="3200400"/>
          <a:ext cx="400050" cy="1276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23</xdr:col>
      <xdr:colOff>76200</xdr:colOff>
      <xdr:row>20</xdr:row>
      <xdr:rowOff>219075</xdr:rowOff>
    </xdr:from>
    <xdr:to>
      <xdr:col>25</xdr:col>
      <xdr:colOff>123825</xdr:colOff>
      <xdr:row>22</xdr:row>
      <xdr:rowOff>133350</xdr:rowOff>
    </xdr:to>
    <xdr:pic>
      <xdr:nvPicPr>
        <xdr:cNvPr id="2063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0200" y="4362450"/>
          <a:ext cx="40957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23</xdr:col>
      <xdr:colOff>76200</xdr:colOff>
      <xdr:row>30</xdr:row>
      <xdr:rowOff>47625</xdr:rowOff>
    </xdr:from>
    <xdr:to>
      <xdr:col>26</xdr:col>
      <xdr:colOff>19050</xdr:colOff>
      <xdr:row>33</xdr:row>
      <xdr:rowOff>85725</xdr:rowOff>
    </xdr:to>
    <xdr:pic>
      <xdr:nvPicPr>
        <xdr:cNvPr id="2064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0200" y="4991100"/>
          <a:ext cx="485775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37</xdr:col>
      <xdr:colOff>142875</xdr:colOff>
      <xdr:row>33</xdr:row>
      <xdr:rowOff>209550</xdr:rowOff>
    </xdr:from>
    <xdr:to>
      <xdr:col>42</xdr:col>
      <xdr:colOff>0</xdr:colOff>
      <xdr:row>35</xdr:row>
      <xdr:rowOff>238125</xdr:rowOff>
    </xdr:to>
    <xdr:pic>
      <xdr:nvPicPr>
        <xdr:cNvPr id="2065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10525" y="5943600"/>
          <a:ext cx="7620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22</xdr:col>
      <xdr:colOff>142875</xdr:colOff>
      <xdr:row>2</xdr:row>
      <xdr:rowOff>123825</xdr:rowOff>
    </xdr:from>
    <xdr:to>
      <xdr:col>35</xdr:col>
      <xdr:colOff>152400</xdr:colOff>
      <xdr:row>4</xdr:row>
      <xdr:rowOff>190500</xdr:rowOff>
    </xdr:to>
    <xdr:pic>
      <xdr:nvPicPr>
        <xdr:cNvPr id="2066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47675"/>
          <a:ext cx="2362200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23</xdr:col>
      <xdr:colOff>76200</xdr:colOff>
      <xdr:row>12</xdr:row>
      <xdr:rowOff>200025</xdr:rowOff>
    </xdr:from>
    <xdr:to>
      <xdr:col>25</xdr:col>
      <xdr:colOff>133350</xdr:colOff>
      <xdr:row>16</xdr:row>
      <xdr:rowOff>200025</xdr:rowOff>
    </xdr:to>
    <xdr:pic>
      <xdr:nvPicPr>
        <xdr:cNvPr id="206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0200" y="2362200"/>
          <a:ext cx="419100" cy="99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23</xdr:col>
      <xdr:colOff>76200</xdr:colOff>
      <xdr:row>20</xdr:row>
      <xdr:rowOff>219075</xdr:rowOff>
    </xdr:from>
    <xdr:to>
      <xdr:col>25</xdr:col>
      <xdr:colOff>123825</xdr:colOff>
      <xdr:row>22</xdr:row>
      <xdr:rowOff>133350</xdr:rowOff>
    </xdr:to>
    <xdr:pic>
      <xdr:nvPicPr>
        <xdr:cNvPr id="2068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0200" y="4362450"/>
          <a:ext cx="40957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22</xdr:col>
      <xdr:colOff>104775</xdr:colOff>
      <xdr:row>2</xdr:row>
      <xdr:rowOff>123825</xdr:rowOff>
    </xdr:from>
    <xdr:to>
      <xdr:col>35</xdr:col>
      <xdr:colOff>114300</xdr:colOff>
      <xdr:row>4</xdr:row>
      <xdr:rowOff>190500</xdr:rowOff>
    </xdr:to>
    <xdr:pic>
      <xdr:nvPicPr>
        <xdr:cNvPr id="2069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57800" y="447675"/>
          <a:ext cx="2362200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36</xdr:col>
      <xdr:colOff>28575</xdr:colOff>
      <xdr:row>3</xdr:row>
      <xdr:rowOff>9525</xdr:rowOff>
    </xdr:from>
    <xdr:to>
      <xdr:col>42</xdr:col>
      <xdr:colOff>38100</xdr:colOff>
      <xdr:row>4</xdr:row>
      <xdr:rowOff>161925</xdr:rowOff>
    </xdr:to>
    <xdr:pic>
      <xdr:nvPicPr>
        <xdr:cNvPr id="2070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15250" y="495300"/>
          <a:ext cx="109537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22</xdr:col>
      <xdr:colOff>161925</xdr:colOff>
      <xdr:row>8</xdr:row>
      <xdr:rowOff>76200</xdr:rowOff>
    </xdr:from>
    <xdr:to>
      <xdr:col>36</xdr:col>
      <xdr:colOff>47625</xdr:colOff>
      <xdr:row>11</xdr:row>
      <xdr:rowOff>0</xdr:rowOff>
    </xdr:to>
    <xdr:pic>
      <xdr:nvPicPr>
        <xdr:cNvPr id="2071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14950" y="1628775"/>
          <a:ext cx="24193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36</xdr:col>
      <xdr:colOff>180975</xdr:colOff>
      <xdr:row>8</xdr:row>
      <xdr:rowOff>47625</xdr:rowOff>
    </xdr:from>
    <xdr:to>
      <xdr:col>41</xdr:col>
      <xdr:colOff>171450</xdr:colOff>
      <xdr:row>11</xdr:row>
      <xdr:rowOff>19050</xdr:rowOff>
    </xdr:to>
    <xdr:pic>
      <xdr:nvPicPr>
        <xdr:cNvPr id="2072" name="Picture 13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67650" y="1600200"/>
          <a:ext cx="895350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23</xdr:col>
      <xdr:colOff>76200</xdr:colOff>
      <xdr:row>30</xdr:row>
      <xdr:rowOff>47625</xdr:rowOff>
    </xdr:from>
    <xdr:to>
      <xdr:col>26</xdr:col>
      <xdr:colOff>19050</xdr:colOff>
      <xdr:row>33</xdr:row>
      <xdr:rowOff>85725</xdr:rowOff>
    </xdr:to>
    <xdr:pic>
      <xdr:nvPicPr>
        <xdr:cNvPr id="2073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0200" y="4991100"/>
          <a:ext cx="485775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37</xdr:col>
      <xdr:colOff>142875</xdr:colOff>
      <xdr:row>33</xdr:row>
      <xdr:rowOff>209550</xdr:rowOff>
    </xdr:from>
    <xdr:to>
      <xdr:col>42</xdr:col>
      <xdr:colOff>0</xdr:colOff>
      <xdr:row>35</xdr:row>
      <xdr:rowOff>238125</xdr:rowOff>
    </xdr:to>
    <xdr:pic>
      <xdr:nvPicPr>
        <xdr:cNvPr id="2074" name="Picture 16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10525" y="5943600"/>
          <a:ext cx="7620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23</xdr:col>
      <xdr:colOff>57150</xdr:colOff>
      <xdr:row>12</xdr:row>
      <xdr:rowOff>133350</xdr:rowOff>
    </xdr:from>
    <xdr:to>
      <xdr:col>25</xdr:col>
      <xdr:colOff>123825</xdr:colOff>
      <xdr:row>16</xdr:row>
      <xdr:rowOff>133350</xdr:rowOff>
    </xdr:to>
    <xdr:pic>
      <xdr:nvPicPr>
        <xdr:cNvPr id="3080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91150" y="2295525"/>
          <a:ext cx="428625" cy="99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39</xdr:col>
      <xdr:colOff>76200</xdr:colOff>
      <xdr:row>16</xdr:row>
      <xdr:rowOff>9525</xdr:rowOff>
    </xdr:from>
    <xdr:to>
      <xdr:col>41</xdr:col>
      <xdr:colOff>114300</xdr:colOff>
      <xdr:row>21</xdr:row>
      <xdr:rowOff>38100</xdr:rowOff>
    </xdr:to>
    <xdr:pic>
      <xdr:nvPicPr>
        <xdr:cNvPr id="3081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05800" y="3162300"/>
          <a:ext cx="400050" cy="1266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23</xdr:col>
      <xdr:colOff>76200</xdr:colOff>
      <xdr:row>20</xdr:row>
      <xdr:rowOff>219075</xdr:rowOff>
    </xdr:from>
    <xdr:to>
      <xdr:col>25</xdr:col>
      <xdr:colOff>123825</xdr:colOff>
      <xdr:row>22</xdr:row>
      <xdr:rowOff>133350</xdr:rowOff>
    </xdr:to>
    <xdr:pic>
      <xdr:nvPicPr>
        <xdr:cNvPr id="3082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0200" y="4362450"/>
          <a:ext cx="40957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23</xdr:col>
      <xdr:colOff>76200</xdr:colOff>
      <xdr:row>30</xdr:row>
      <xdr:rowOff>47625</xdr:rowOff>
    </xdr:from>
    <xdr:to>
      <xdr:col>26</xdr:col>
      <xdr:colOff>19050</xdr:colOff>
      <xdr:row>33</xdr:row>
      <xdr:rowOff>85725</xdr:rowOff>
    </xdr:to>
    <xdr:pic>
      <xdr:nvPicPr>
        <xdr:cNvPr id="3083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0200" y="4991100"/>
          <a:ext cx="485775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37</xdr:col>
      <xdr:colOff>142875</xdr:colOff>
      <xdr:row>33</xdr:row>
      <xdr:rowOff>209550</xdr:rowOff>
    </xdr:from>
    <xdr:to>
      <xdr:col>42</xdr:col>
      <xdr:colOff>0</xdr:colOff>
      <xdr:row>35</xdr:row>
      <xdr:rowOff>219075</xdr:rowOff>
    </xdr:to>
    <xdr:pic>
      <xdr:nvPicPr>
        <xdr:cNvPr id="3084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10525" y="5943600"/>
          <a:ext cx="7620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22</xdr:col>
      <xdr:colOff>123825</xdr:colOff>
      <xdr:row>3</xdr:row>
      <xdr:rowOff>38100</xdr:rowOff>
    </xdr:from>
    <xdr:to>
      <xdr:col>42</xdr:col>
      <xdr:colOff>133350</xdr:colOff>
      <xdr:row>5</xdr:row>
      <xdr:rowOff>76200</xdr:rowOff>
    </xdr:to>
    <xdr:pic>
      <xdr:nvPicPr>
        <xdr:cNvPr id="3085" name="Picture 15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76850" y="523875"/>
          <a:ext cx="3629025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29</xdr:col>
      <xdr:colOff>133350</xdr:colOff>
      <xdr:row>5</xdr:row>
      <xdr:rowOff>76200</xdr:rowOff>
    </xdr:from>
    <xdr:to>
      <xdr:col>35</xdr:col>
      <xdr:colOff>85725</xdr:colOff>
      <xdr:row>7</xdr:row>
      <xdr:rowOff>57150</xdr:rowOff>
    </xdr:to>
    <xdr:pic>
      <xdr:nvPicPr>
        <xdr:cNvPr id="3086" name="Picture 16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1057275"/>
          <a:ext cx="10382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39</xdr:col>
      <xdr:colOff>104775</xdr:colOff>
      <xdr:row>15</xdr:row>
      <xdr:rowOff>209550</xdr:rowOff>
    </xdr:from>
    <xdr:to>
      <xdr:col>41</xdr:col>
      <xdr:colOff>142875</xdr:colOff>
      <xdr:row>21</xdr:row>
      <xdr:rowOff>0</xdr:rowOff>
    </xdr:to>
    <xdr:pic>
      <xdr:nvPicPr>
        <xdr:cNvPr id="4111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34375" y="3114675"/>
          <a:ext cx="400050" cy="1276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23</xdr:col>
      <xdr:colOff>76200</xdr:colOff>
      <xdr:row>20</xdr:row>
      <xdr:rowOff>219075</xdr:rowOff>
    </xdr:from>
    <xdr:to>
      <xdr:col>25</xdr:col>
      <xdr:colOff>123825</xdr:colOff>
      <xdr:row>22</xdr:row>
      <xdr:rowOff>133350</xdr:rowOff>
    </xdr:to>
    <xdr:pic>
      <xdr:nvPicPr>
        <xdr:cNvPr id="4112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0200" y="4362450"/>
          <a:ext cx="40957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23</xdr:col>
      <xdr:colOff>76200</xdr:colOff>
      <xdr:row>30</xdr:row>
      <xdr:rowOff>47625</xdr:rowOff>
    </xdr:from>
    <xdr:to>
      <xdr:col>26</xdr:col>
      <xdr:colOff>19050</xdr:colOff>
      <xdr:row>33</xdr:row>
      <xdr:rowOff>47625</xdr:rowOff>
    </xdr:to>
    <xdr:pic>
      <xdr:nvPicPr>
        <xdr:cNvPr id="4113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0200" y="5048250"/>
          <a:ext cx="485775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37</xdr:col>
      <xdr:colOff>142875</xdr:colOff>
      <xdr:row>33</xdr:row>
      <xdr:rowOff>209550</xdr:rowOff>
    </xdr:from>
    <xdr:to>
      <xdr:col>42</xdr:col>
      <xdr:colOff>0</xdr:colOff>
      <xdr:row>35</xdr:row>
      <xdr:rowOff>238125</xdr:rowOff>
    </xdr:to>
    <xdr:pic>
      <xdr:nvPicPr>
        <xdr:cNvPr id="4114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10525" y="6038850"/>
          <a:ext cx="7620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23</xdr:col>
      <xdr:colOff>76200</xdr:colOff>
      <xdr:row>12</xdr:row>
      <xdr:rowOff>200025</xdr:rowOff>
    </xdr:from>
    <xdr:to>
      <xdr:col>25</xdr:col>
      <xdr:colOff>133350</xdr:colOff>
      <xdr:row>16</xdr:row>
      <xdr:rowOff>200025</xdr:rowOff>
    </xdr:to>
    <xdr:pic>
      <xdr:nvPicPr>
        <xdr:cNvPr id="411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0200" y="2362200"/>
          <a:ext cx="419100" cy="99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23</xdr:col>
      <xdr:colOff>76200</xdr:colOff>
      <xdr:row>20</xdr:row>
      <xdr:rowOff>219075</xdr:rowOff>
    </xdr:from>
    <xdr:to>
      <xdr:col>25</xdr:col>
      <xdr:colOff>123825</xdr:colOff>
      <xdr:row>22</xdr:row>
      <xdr:rowOff>133350</xdr:rowOff>
    </xdr:to>
    <xdr:pic>
      <xdr:nvPicPr>
        <xdr:cNvPr id="4116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0200" y="4362450"/>
          <a:ext cx="40957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23</xdr:col>
      <xdr:colOff>76200</xdr:colOff>
      <xdr:row>30</xdr:row>
      <xdr:rowOff>47625</xdr:rowOff>
    </xdr:from>
    <xdr:to>
      <xdr:col>26</xdr:col>
      <xdr:colOff>19050</xdr:colOff>
      <xdr:row>33</xdr:row>
      <xdr:rowOff>47625</xdr:rowOff>
    </xdr:to>
    <xdr:pic>
      <xdr:nvPicPr>
        <xdr:cNvPr id="4117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0200" y="5048250"/>
          <a:ext cx="485775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37</xdr:col>
      <xdr:colOff>142875</xdr:colOff>
      <xdr:row>33</xdr:row>
      <xdr:rowOff>209550</xdr:rowOff>
    </xdr:from>
    <xdr:to>
      <xdr:col>42</xdr:col>
      <xdr:colOff>0</xdr:colOff>
      <xdr:row>35</xdr:row>
      <xdr:rowOff>238125</xdr:rowOff>
    </xdr:to>
    <xdr:pic>
      <xdr:nvPicPr>
        <xdr:cNvPr id="4118" name="Picture 13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10525" y="6038850"/>
          <a:ext cx="7620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22</xdr:col>
      <xdr:colOff>161925</xdr:colOff>
      <xdr:row>3</xdr:row>
      <xdr:rowOff>28575</xdr:rowOff>
    </xdr:from>
    <xdr:to>
      <xdr:col>38</xdr:col>
      <xdr:colOff>85725</xdr:colOff>
      <xdr:row>5</xdr:row>
      <xdr:rowOff>9525</xdr:rowOff>
    </xdr:to>
    <xdr:pic>
      <xdr:nvPicPr>
        <xdr:cNvPr id="4119" name="Picture 18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14950" y="514350"/>
          <a:ext cx="2819400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38</xdr:col>
      <xdr:colOff>171450</xdr:colOff>
      <xdr:row>3</xdr:row>
      <xdr:rowOff>133350</xdr:rowOff>
    </xdr:from>
    <xdr:to>
      <xdr:col>42</xdr:col>
      <xdr:colOff>76200</xdr:colOff>
      <xdr:row>4</xdr:row>
      <xdr:rowOff>123825</xdr:rowOff>
    </xdr:to>
    <xdr:pic>
      <xdr:nvPicPr>
        <xdr:cNvPr id="4120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20075" y="619125"/>
          <a:ext cx="62865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23</xdr:col>
      <xdr:colOff>161925</xdr:colOff>
      <xdr:row>8</xdr:row>
      <xdr:rowOff>57150</xdr:rowOff>
    </xdr:from>
    <xdr:to>
      <xdr:col>28</xdr:col>
      <xdr:colOff>95250</xdr:colOff>
      <xdr:row>11</xdr:row>
      <xdr:rowOff>19050</xdr:rowOff>
    </xdr:to>
    <xdr:pic>
      <xdr:nvPicPr>
        <xdr:cNvPr id="4121" name="Picture 20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95925" y="1609725"/>
          <a:ext cx="83820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28</xdr:col>
      <xdr:colOff>95250</xdr:colOff>
      <xdr:row>8</xdr:row>
      <xdr:rowOff>57150</xdr:rowOff>
    </xdr:from>
    <xdr:to>
      <xdr:col>33</xdr:col>
      <xdr:colOff>95250</xdr:colOff>
      <xdr:row>11</xdr:row>
      <xdr:rowOff>19050</xdr:rowOff>
    </xdr:to>
    <xdr:pic>
      <xdr:nvPicPr>
        <xdr:cNvPr id="4122" name="Picture 21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34125" y="1609725"/>
          <a:ext cx="904875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33</xdr:col>
      <xdr:colOff>85725</xdr:colOff>
      <xdr:row>8</xdr:row>
      <xdr:rowOff>85725</xdr:rowOff>
    </xdr:from>
    <xdr:to>
      <xdr:col>35</xdr:col>
      <xdr:colOff>114300</xdr:colOff>
      <xdr:row>11</xdr:row>
      <xdr:rowOff>19050</xdr:rowOff>
    </xdr:to>
    <xdr:pic>
      <xdr:nvPicPr>
        <xdr:cNvPr id="4123" name="Picture 23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29475" y="1638300"/>
          <a:ext cx="3905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36</xdr:col>
      <xdr:colOff>66675</xdr:colOff>
      <xdr:row>8</xdr:row>
      <xdr:rowOff>85725</xdr:rowOff>
    </xdr:from>
    <xdr:to>
      <xdr:col>40</xdr:col>
      <xdr:colOff>123825</xdr:colOff>
      <xdr:row>11</xdr:row>
      <xdr:rowOff>0</xdr:rowOff>
    </xdr:to>
    <xdr:pic>
      <xdr:nvPicPr>
        <xdr:cNvPr id="4124" name="Picture 17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53350" y="1638300"/>
          <a:ext cx="78105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23</xdr:col>
      <xdr:colOff>57150</xdr:colOff>
      <xdr:row>12</xdr:row>
      <xdr:rowOff>133350</xdr:rowOff>
    </xdr:from>
    <xdr:to>
      <xdr:col>25</xdr:col>
      <xdr:colOff>123825</xdr:colOff>
      <xdr:row>16</xdr:row>
      <xdr:rowOff>133350</xdr:rowOff>
    </xdr:to>
    <xdr:pic>
      <xdr:nvPicPr>
        <xdr:cNvPr id="513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91150" y="2295525"/>
          <a:ext cx="428625" cy="99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39</xdr:col>
      <xdr:colOff>104775</xdr:colOff>
      <xdr:row>15</xdr:row>
      <xdr:rowOff>219075</xdr:rowOff>
    </xdr:from>
    <xdr:to>
      <xdr:col>41</xdr:col>
      <xdr:colOff>133350</xdr:colOff>
      <xdr:row>21</xdr:row>
      <xdr:rowOff>0</xdr:rowOff>
    </xdr:to>
    <xdr:pic>
      <xdr:nvPicPr>
        <xdr:cNvPr id="5133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34375" y="3124200"/>
          <a:ext cx="390525" cy="1266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23</xdr:col>
      <xdr:colOff>76200</xdr:colOff>
      <xdr:row>20</xdr:row>
      <xdr:rowOff>219075</xdr:rowOff>
    </xdr:from>
    <xdr:to>
      <xdr:col>25</xdr:col>
      <xdr:colOff>123825</xdr:colOff>
      <xdr:row>22</xdr:row>
      <xdr:rowOff>133350</xdr:rowOff>
    </xdr:to>
    <xdr:pic>
      <xdr:nvPicPr>
        <xdr:cNvPr id="5134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0200" y="4362450"/>
          <a:ext cx="40957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23</xdr:col>
      <xdr:colOff>76200</xdr:colOff>
      <xdr:row>30</xdr:row>
      <xdr:rowOff>47625</xdr:rowOff>
    </xdr:from>
    <xdr:to>
      <xdr:col>26</xdr:col>
      <xdr:colOff>19050</xdr:colOff>
      <xdr:row>33</xdr:row>
      <xdr:rowOff>57150</xdr:rowOff>
    </xdr:to>
    <xdr:pic>
      <xdr:nvPicPr>
        <xdr:cNvPr id="5135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0200" y="5019675"/>
          <a:ext cx="485775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37</xdr:col>
      <xdr:colOff>142875</xdr:colOff>
      <xdr:row>33</xdr:row>
      <xdr:rowOff>209550</xdr:rowOff>
    </xdr:from>
    <xdr:to>
      <xdr:col>42</xdr:col>
      <xdr:colOff>0</xdr:colOff>
      <xdr:row>35</xdr:row>
      <xdr:rowOff>247650</xdr:rowOff>
    </xdr:to>
    <xdr:pic>
      <xdr:nvPicPr>
        <xdr:cNvPr id="5136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10525" y="6000750"/>
          <a:ext cx="7620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23</xdr:col>
      <xdr:colOff>76200</xdr:colOff>
      <xdr:row>20</xdr:row>
      <xdr:rowOff>219075</xdr:rowOff>
    </xdr:from>
    <xdr:to>
      <xdr:col>25</xdr:col>
      <xdr:colOff>123825</xdr:colOff>
      <xdr:row>22</xdr:row>
      <xdr:rowOff>133350</xdr:rowOff>
    </xdr:to>
    <xdr:pic>
      <xdr:nvPicPr>
        <xdr:cNvPr id="5137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0200" y="4362450"/>
          <a:ext cx="40957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23</xdr:col>
      <xdr:colOff>76200</xdr:colOff>
      <xdr:row>30</xdr:row>
      <xdr:rowOff>47625</xdr:rowOff>
    </xdr:from>
    <xdr:to>
      <xdr:col>26</xdr:col>
      <xdr:colOff>19050</xdr:colOff>
      <xdr:row>33</xdr:row>
      <xdr:rowOff>57150</xdr:rowOff>
    </xdr:to>
    <xdr:pic>
      <xdr:nvPicPr>
        <xdr:cNvPr id="5138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0200" y="5019675"/>
          <a:ext cx="485775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37</xdr:col>
      <xdr:colOff>142875</xdr:colOff>
      <xdr:row>33</xdr:row>
      <xdr:rowOff>209550</xdr:rowOff>
    </xdr:from>
    <xdr:to>
      <xdr:col>42</xdr:col>
      <xdr:colOff>0</xdr:colOff>
      <xdr:row>35</xdr:row>
      <xdr:rowOff>247650</xdr:rowOff>
    </xdr:to>
    <xdr:pic>
      <xdr:nvPicPr>
        <xdr:cNvPr id="5139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10525" y="6000750"/>
          <a:ext cx="7620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23</xdr:col>
      <xdr:colOff>76200</xdr:colOff>
      <xdr:row>20</xdr:row>
      <xdr:rowOff>219075</xdr:rowOff>
    </xdr:from>
    <xdr:to>
      <xdr:col>25</xdr:col>
      <xdr:colOff>123825</xdr:colOff>
      <xdr:row>22</xdr:row>
      <xdr:rowOff>133350</xdr:rowOff>
    </xdr:to>
    <xdr:pic>
      <xdr:nvPicPr>
        <xdr:cNvPr id="5140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0200" y="4362450"/>
          <a:ext cx="40957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23</xdr:col>
      <xdr:colOff>28575</xdr:colOff>
      <xdr:row>4</xdr:row>
      <xdr:rowOff>209550</xdr:rowOff>
    </xdr:from>
    <xdr:to>
      <xdr:col>37</xdr:col>
      <xdr:colOff>0</xdr:colOff>
      <xdr:row>7</xdr:row>
      <xdr:rowOff>66675</xdr:rowOff>
    </xdr:to>
    <xdr:pic>
      <xdr:nvPicPr>
        <xdr:cNvPr id="5141" name="Picture 15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62575" y="942975"/>
          <a:ext cx="2505075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37</xdr:col>
      <xdr:colOff>47625</xdr:colOff>
      <xdr:row>5</xdr:row>
      <xdr:rowOff>38100</xdr:rowOff>
    </xdr:from>
    <xdr:to>
      <xdr:col>42</xdr:col>
      <xdr:colOff>95250</xdr:colOff>
      <xdr:row>7</xdr:row>
      <xdr:rowOff>0</xdr:rowOff>
    </xdr:to>
    <xdr:pic>
      <xdr:nvPicPr>
        <xdr:cNvPr id="5142" name="Picture 17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019175"/>
          <a:ext cx="9525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23</xdr:col>
      <xdr:colOff>57150</xdr:colOff>
      <xdr:row>12</xdr:row>
      <xdr:rowOff>133350</xdr:rowOff>
    </xdr:from>
    <xdr:to>
      <xdr:col>25</xdr:col>
      <xdr:colOff>123825</xdr:colOff>
      <xdr:row>16</xdr:row>
      <xdr:rowOff>133350</xdr:rowOff>
    </xdr:to>
    <xdr:pic>
      <xdr:nvPicPr>
        <xdr:cNvPr id="615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91150" y="2295525"/>
          <a:ext cx="428625" cy="99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39</xdr:col>
      <xdr:colOff>104775</xdr:colOff>
      <xdr:row>16</xdr:row>
      <xdr:rowOff>0</xdr:rowOff>
    </xdr:from>
    <xdr:to>
      <xdr:col>41</xdr:col>
      <xdr:colOff>133350</xdr:colOff>
      <xdr:row>21</xdr:row>
      <xdr:rowOff>28575</xdr:rowOff>
    </xdr:to>
    <xdr:pic>
      <xdr:nvPicPr>
        <xdr:cNvPr id="6156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34375" y="3152775"/>
          <a:ext cx="390525" cy="1266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23</xdr:col>
      <xdr:colOff>76200</xdr:colOff>
      <xdr:row>20</xdr:row>
      <xdr:rowOff>219075</xdr:rowOff>
    </xdr:from>
    <xdr:to>
      <xdr:col>25</xdr:col>
      <xdr:colOff>123825</xdr:colOff>
      <xdr:row>22</xdr:row>
      <xdr:rowOff>133350</xdr:rowOff>
    </xdr:to>
    <xdr:pic>
      <xdr:nvPicPr>
        <xdr:cNvPr id="6157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0200" y="4362450"/>
          <a:ext cx="40957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23</xdr:col>
      <xdr:colOff>76200</xdr:colOff>
      <xdr:row>30</xdr:row>
      <xdr:rowOff>47625</xdr:rowOff>
    </xdr:from>
    <xdr:to>
      <xdr:col>26</xdr:col>
      <xdr:colOff>19050</xdr:colOff>
      <xdr:row>33</xdr:row>
      <xdr:rowOff>28575</xdr:rowOff>
    </xdr:to>
    <xdr:pic>
      <xdr:nvPicPr>
        <xdr:cNvPr id="6158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0200" y="4981575"/>
          <a:ext cx="485775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37</xdr:col>
      <xdr:colOff>142875</xdr:colOff>
      <xdr:row>33</xdr:row>
      <xdr:rowOff>209550</xdr:rowOff>
    </xdr:from>
    <xdr:to>
      <xdr:col>42</xdr:col>
      <xdr:colOff>0</xdr:colOff>
      <xdr:row>35</xdr:row>
      <xdr:rowOff>228600</xdr:rowOff>
    </xdr:to>
    <xdr:pic>
      <xdr:nvPicPr>
        <xdr:cNvPr id="6159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10525" y="5991225"/>
          <a:ext cx="7620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23</xdr:col>
      <xdr:colOff>76200</xdr:colOff>
      <xdr:row>20</xdr:row>
      <xdr:rowOff>219075</xdr:rowOff>
    </xdr:from>
    <xdr:to>
      <xdr:col>25</xdr:col>
      <xdr:colOff>123825</xdr:colOff>
      <xdr:row>22</xdr:row>
      <xdr:rowOff>133350</xdr:rowOff>
    </xdr:to>
    <xdr:pic>
      <xdr:nvPicPr>
        <xdr:cNvPr id="6160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0200" y="4362450"/>
          <a:ext cx="40957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23</xdr:col>
      <xdr:colOff>76200</xdr:colOff>
      <xdr:row>30</xdr:row>
      <xdr:rowOff>47625</xdr:rowOff>
    </xdr:from>
    <xdr:to>
      <xdr:col>26</xdr:col>
      <xdr:colOff>19050</xdr:colOff>
      <xdr:row>33</xdr:row>
      <xdr:rowOff>28575</xdr:rowOff>
    </xdr:to>
    <xdr:pic>
      <xdr:nvPicPr>
        <xdr:cNvPr id="6161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0200" y="4981575"/>
          <a:ext cx="485775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37</xdr:col>
      <xdr:colOff>142875</xdr:colOff>
      <xdr:row>33</xdr:row>
      <xdr:rowOff>209550</xdr:rowOff>
    </xdr:from>
    <xdr:to>
      <xdr:col>42</xdr:col>
      <xdr:colOff>0</xdr:colOff>
      <xdr:row>35</xdr:row>
      <xdr:rowOff>228600</xdr:rowOff>
    </xdr:to>
    <xdr:pic>
      <xdr:nvPicPr>
        <xdr:cNvPr id="6162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10525" y="5991225"/>
          <a:ext cx="7620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23</xdr:col>
      <xdr:colOff>76200</xdr:colOff>
      <xdr:row>20</xdr:row>
      <xdr:rowOff>219075</xdr:rowOff>
    </xdr:from>
    <xdr:to>
      <xdr:col>25</xdr:col>
      <xdr:colOff>123825</xdr:colOff>
      <xdr:row>22</xdr:row>
      <xdr:rowOff>133350</xdr:rowOff>
    </xdr:to>
    <xdr:pic>
      <xdr:nvPicPr>
        <xdr:cNvPr id="6163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0200" y="4362450"/>
          <a:ext cx="40957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23</xdr:col>
      <xdr:colOff>28575</xdr:colOff>
      <xdr:row>3</xdr:row>
      <xdr:rowOff>85725</xdr:rowOff>
    </xdr:from>
    <xdr:to>
      <xdr:col>42</xdr:col>
      <xdr:colOff>19050</xdr:colOff>
      <xdr:row>7</xdr:row>
      <xdr:rowOff>142875</xdr:rowOff>
    </xdr:to>
    <xdr:pic>
      <xdr:nvPicPr>
        <xdr:cNvPr id="6164" name="Picture 15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62575" y="571500"/>
          <a:ext cx="342900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39</xdr:col>
      <xdr:colOff>104775</xdr:colOff>
      <xdr:row>16</xdr:row>
      <xdr:rowOff>28575</xdr:rowOff>
    </xdr:from>
    <xdr:to>
      <xdr:col>41</xdr:col>
      <xdr:colOff>142875</xdr:colOff>
      <xdr:row>21</xdr:row>
      <xdr:rowOff>66675</xdr:rowOff>
    </xdr:to>
    <xdr:pic>
      <xdr:nvPicPr>
        <xdr:cNvPr id="8205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34375" y="3181350"/>
          <a:ext cx="400050" cy="1276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23</xdr:col>
      <xdr:colOff>76200</xdr:colOff>
      <xdr:row>20</xdr:row>
      <xdr:rowOff>219075</xdr:rowOff>
    </xdr:from>
    <xdr:to>
      <xdr:col>25</xdr:col>
      <xdr:colOff>123825</xdr:colOff>
      <xdr:row>22</xdr:row>
      <xdr:rowOff>133350</xdr:rowOff>
    </xdr:to>
    <xdr:pic>
      <xdr:nvPicPr>
        <xdr:cNvPr id="8206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0200" y="4362450"/>
          <a:ext cx="40957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23</xdr:col>
      <xdr:colOff>76200</xdr:colOff>
      <xdr:row>30</xdr:row>
      <xdr:rowOff>47625</xdr:rowOff>
    </xdr:from>
    <xdr:to>
      <xdr:col>26</xdr:col>
      <xdr:colOff>19050</xdr:colOff>
      <xdr:row>33</xdr:row>
      <xdr:rowOff>66675</xdr:rowOff>
    </xdr:to>
    <xdr:pic>
      <xdr:nvPicPr>
        <xdr:cNvPr id="8207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0200" y="5000625"/>
          <a:ext cx="485775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37</xdr:col>
      <xdr:colOff>142875</xdr:colOff>
      <xdr:row>33</xdr:row>
      <xdr:rowOff>209550</xdr:rowOff>
    </xdr:from>
    <xdr:to>
      <xdr:col>42</xdr:col>
      <xdr:colOff>0</xdr:colOff>
      <xdr:row>35</xdr:row>
      <xdr:rowOff>171450</xdr:rowOff>
    </xdr:to>
    <xdr:pic>
      <xdr:nvPicPr>
        <xdr:cNvPr id="8208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10525" y="5972175"/>
          <a:ext cx="7620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23</xdr:col>
      <xdr:colOff>76200</xdr:colOff>
      <xdr:row>12</xdr:row>
      <xdr:rowOff>200025</xdr:rowOff>
    </xdr:from>
    <xdr:to>
      <xdr:col>25</xdr:col>
      <xdr:colOff>133350</xdr:colOff>
      <xdr:row>16</xdr:row>
      <xdr:rowOff>200025</xdr:rowOff>
    </xdr:to>
    <xdr:pic>
      <xdr:nvPicPr>
        <xdr:cNvPr id="820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0200" y="2362200"/>
          <a:ext cx="419100" cy="99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23</xdr:col>
      <xdr:colOff>76200</xdr:colOff>
      <xdr:row>20</xdr:row>
      <xdr:rowOff>219075</xdr:rowOff>
    </xdr:from>
    <xdr:to>
      <xdr:col>25</xdr:col>
      <xdr:colOff>123825</xdr:colOff>
      <xdr:row>22</xdr:row>
      <xdr:rowOff>133350</xdr:rowOff>
    </xdr:to>
    <xdr:pic>
      <xdr:nvPicPr>
        <xdr:cNvPr id="8210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0200" y="4362450"/>
          <a:ext cx="40957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22</xdr:col>
      <xdr:colOff>161925</xdr:colOff>
      <xdr:row>8</xdr:row>
      <xdr:rowOff>76200</xdr:rowOff>
    </xdr:from>
    <xdr:to>
      <xdr:col>36</xdr:col>
      <xdr:colOff>47625</xdr:colOff>
      <xdr:row>11</xdr:row>
      <xdr:rowOff>0</xdr:rowOff>
    </xdr:to>
    <xdr:pic>
      <xdr:nvPicPr>
        <xdr:cNvPr id="8211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14950" y="1628775"/>
          <a:ext cx="24193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36</xdr:col>
      <xdr:colOff>180975</xdr:colOff>
      <xdr:row>8</xdr:row>
      <xdr:rowOff>47625</xdr:rowOff>
    </xdr:from>
    <xdr:to>
      <xdr:col>41</xdr:col>
      <xdr:colOff>171450</xdr:colOff>
      <xdr:row>11</xdr:row>
      <xdr:rowOff>19050</xdr:rowOff>
    </xdr:to>
    <xdr:pic>
      <xdr:nvPicPr>
        <xdr:cNvPr id="8212" name="Picture 13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67650" y="1600200"/>
          <a:ext cx="895350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23</xdr:col>
      <xdr:colOff>76200</xdr:colOff>
      <xdr:row>30</xdr:row>
      <xdr:rowOff>47625</xdr:rowOff>
    </xdr:from>
    <xdr:to>
      <xdr:col>26</xdr:col>
      <xdr:colOff>19050</xdr:colOff>
      <xdr:row>33</xdr:row>
      <xdr:rowOff>66675</xdr:rowOff>
    </xdr:to>
    <xdr:pic>
      <xdr:nvPicPr>
        <xdr:cNvPr id="8213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0200" y="5000625"/>
          <a:ext cx="485775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37</xdr:col>
      <xdr:colOff>142875</xdr:colOff>
      <xdr:row>33</xdr:row>
      <xdr:rowOff>209550</xdr:rowOff>
    </xdr:from>
    <xdr:to>
      <xdr:col>42</xdr:col>
      <xdr:colOff>0</xdr:colOff>
      <xdr:row>35</xdr:row>
      <xdr:rowOff>171450</xdr:rowOff>
    </xdr:to>
    <xdr:pic>
      <xdr:nvPicPr>
        <xdr:cNvPr id="8214" name="Picture 13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10525" y="5972175"/>
          <a:ext cx="7620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22</xdr:col>
      <xdr:colOff>123825</xdr:colOff>
      <xdr:row>3</xdr:row>
      <xdr:rowOff>66675</xdr:rowOff>
    </xdr:from>
    <xdr:to>
      <xdr:col>38</xdr:col>
      <xdr:colOff>57150</xdr:colOff>
      <xdr:row>4</xdr:row>
      <xdr:rowOff>209550</xdr:rowOff>
    </xdr:to>
    <xdr:pic>
      <xdr:nvPicPr>
        <xdr:cNvPr id="8215" name="Picture 18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76850" y="552450"/>
          <a:ext cx="28289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38</xdr:col>
      <xdr:colOff>57150</xdr:colOff>
      <xdr:row>3</xdr:row>
      <xdr:rowOff>85725</xdr:rowOff>
    </xdr:from>
    <xdr:to>
      <xdr:col>42</xdr:col>
      <xdr:colOff>114300</xdr:colOff>
      <xdr:row>4</xdr:row>
      <xdr:rowOff>95250</xdr:rowOff>
    </xdr:to>
    <xdr:pic>
      <xdr:nvPicPr>
        <xdr:cNvPr id="8216" name="Picture 20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05775" y="571500"/>
          <a:ext cx="78105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39</xdr:col>
      <xdr:colOff>104775</xdr:colOff>
      <xdr:row>16</xdr:row>
      <xdr:rowOff>0</xdr:rowOff>
    </xdr:from>
    <xdr:to>
      <xdr:col>41</xdr:col>
      <xdr:colOff>142875</xdr:colOff>
      <xdr:row>21</xdr:row>
      <xdr:rowOff>38100</xdr:rowOff>
    </xdr:to>
    <xdr:pic>
      <xdr:nvPicPr>
        <xdr:cNvPr id="2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34375" y="3152775"/>
          <a:ext cx="400050" cy="1276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23</xdr:col>
      <xdr:colOff>76200</xdr:colOff>
      <xdr:row>20</xdr:row>
      <xdr:rowOff>219075</xdr:rowOff>
    </xdr:from>
    <xdr:to>
      <xdr:col>25</xdr:col>
      <xdr:colOff>123825</xdr:colOff>
      <xdr:row>22</xdr:row>
      <xdr:rowOff>133350</xdr:rowOff>
    </xdr:to>
    <xdr:pic>
      <xdr:nvPicPr>
        <xdr:cNvPr id="3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0200" y="4362450"/>
          <a:ext cx="40957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23</xdr:col>
      <xdr:colOff>76200</xdr:colOff>
      <xdr:row>30</xdr:row>
      <xdr:rowOff>47625</xdr:rowOff>
    </xdr:from>
    <xdr:to>
      <xdr:col>26</xdr:col>
      <xdr:colOff>19050</xdr:colOff>
      <xdr:row>33</xdr:row>
      <xdr:rowOff>66675</xdr:rowOff>
    </xdr:to>
    <xdr:pic>
      <xdr:nvPicPr>
        <xdr:cNvPr id="4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0200" y="5000625"/>
          <a:ext cx="485775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37</xdr:col>
      <xdr:colOff>142875</xdr:colOff>
      <xdr:row>33</xdr:row>
      <xdr:rowOff>209550</xdr:rowOff>
    </xdr:from>
    <xdr:to>
      <xdr:col>42</xdr:col>
      <xdr:colOff>0</xdr:colOff>
      <xdr:row>36</xdr:row>
      <xdr:rowOff>66675</xdr:rowOff>
    </xdr:to>
    <xdr:pic>
      <xdr:nvPicPr>
        <xdr:cNvPr id="5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10525" y="5972175"/>
          <a:ext cx="7620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23</xdr:col>
      <xdr:colOff>76200</xdr:colOff>
      <xdr:row>12</xdr:row>
      <xdr:rowOff>200025</xdr:rowOff>
    </xdr:from>
    <xdr:to>
      <xdr:col>25</xdr:col>
      <xdr:colOff>133350</xdr:colOff>
      <xdr:row>17</xdr:row>
      <xdr:rowOff>0</xdr:rowOff>
    </xdr:to>
    <xdr:pic>
      <xdr:nvPicPr>
        <xdr:cNvPr id="6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0200" y="2362200"/>
          <a:ext cx="419100" cy="99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23</xdr:col>
      <xdr:colOff>76200</xdr:colOff>
      <xdr:row>20</xdr:row>
      <xdr:rowOff>219075</xdr:rowOff>
    </xdr:from>
    <xdr:to>
      <xdr:col>25</xdr:col>
      <xdr:colOff>123825</xdr:colOff>
      <xdr:row>22</xdr:row>
      <xdr:rowOff>133350</xdr:rowOff>
    </xdr:to>
    <xdr:pic>
      <xdr:nvPicPr>
        <xdr:cNvPr id="7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0200" y="4362450"/>
          <a:ext cx="40957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22</xdr:col>
      <xdr:colOff>161925</xdr:colOff>
      <xdr:row>8</xdr:row>
      <xdr:rowOff>133350</xdr:rowOff>
    </xdr:from>
    <xdr:to>
      <xdr:col>36</xdr:col>
      <xdr:colOff>47625</xdr:colOff>
      <xdr:row>11</xdr:row>
      <xdr:rowOff>57150</xdr:rowOff>
    </xdr:to>
    <xdr:pic>
      <xdr:nvPicPr>
        <xdr:cNvPr id="8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14950" y="1685925"/>
          <a:ext cx="24193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37</xdr:col>
      <xdr:colOff>0</xdr:colOff>
      <xdr:row>8</xdr:row>
      <xdr:rowOff>95250</xdr:rowOff>
    </xdr:from>
    <xdr:to>
      <xdr:col>41</xdr:col>
      <xdr:colOff>171450</xdr:colOff>
      <xdr:row>11</xdr:row>
      <xdr:rowOff>66675</xdr:rowOff>
    </xdr:to>
    <xdr:pic>
      <xdr:nvPicPr>
        <xdr:cNvPr id="9" name="Picture 13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67650" y="1647825"/>
          <a:ext cx="895350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23</xdr:col>
      <xdr:colOff>76200</xdr:colOff>
      <xdr:row>30</xdr:row>
      <xdr:rowOff>47625</xdr:rowOff>
    </xdr:from>
    <xdr:to>
      <xdr:col>26</xdr:col>
      <xdr:colOff>19050</xdr:colOff>
      <xdr:row>33</xdr:row>
      <xdr:rowOff>66675</xdr:rowOff>
    </xdr:to>
    <xdr:pic>
      <xdr:nvPicPr>
        <xdr:cNvPr id="10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0200" y="5000625"/>
          <a:ext cx="485775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37</xdr:col>
      <xdr:colOff>142875</xdr:colOff>
      <xdr:row>33</xdr:row>
      <xdr:rowOff>209550</xdr:rowOff>
    </xdr:from>
    <xdr:to>
      <xdr:col>42</xdr:col>
      <xdr:colOff>0</xdr:colOff>
      <xdr:row>36</xdr:row>
      <xdr:rowOff>66675</xdr:rowOff>
    </xdr:to>
    <xdr:pic>
      <xdr:nvPicPr>
        <xdr:cNvPr id="11" name="Picture 13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10525" y="5972175"/>
          <a:ext cx="7620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22</xdr:col>
      <xdr:colOff>123825</xdr:colOff>
      <xdr:row>3</xdr:row>
      <xdr:rowOff>66675</xdr:rowOff>
    </xdr:from>
    <xdr:to>
      <xdr:col>38</xdr:col>
      <xdr:colOff>57150</xdr:colOff>
      <xdr:row>5</xdr:row>
      <xdr:rowOff>0</xdr:rowOff>
    </xdr:to>
    <xdr:pic>
      <xdr:nvPicPr>
        <xdr:cNvPr id="12" name="Picture 18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76850" y="552450"/>
          <a:ext cx="28289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38</xdr:col>
      <xdr:colOff>57150</xdr:colOff>
      <xdr:row>3</xdr:row>
      <xdr:rowOff>85725</xdr:rowOff>
    </xdr:from>
    <xdr:to>
      <xdr:col>42</xdr:col>
      <xdr:colOff>114300</xdr:colOff>
      <xdr:row>4</xdr:row>
      <xdr:rowOff>95250</xdr:rowOff>
    </xdr:to>
    <xdr:pic>
      <xdr:nvPicPr>
        <xdr:cNvPr id="13" name="Picture 20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05775" y="571500"/>
          <a:ext cx="78105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oura/AppData/Local/Microsoft/Windows/Temporary%20Internet%20Files/Content.Outlook/FBDDLZHH/eng1%20IKO%20V&#253;po&#269;et%20spot&#345;eby%20&#353;indel&#367;%20a%20p&#345;&#237;slu&#353;enstv&#237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elcome instructions"/>
      <sheetName val="SG-t N eng"/>
      <sheetName val="SG-b N eng"/>
      <sheetName val="Vict N eng"/>
      <sheetName val="Diam N eng"/>
      <sheetName val="ArmG N eng"/>
      <sheetName val="ArmSh N eng"/>
      <sheetName val="BiberSh N eng"/>
      <sheetName val="CamX N eng"/>
      <sheetName val="Ventilation Info eng"/>
      <sheetName val="SG-t N cz"/>
    </sheetNames>
    <sheetDataSet>
      <sheetData sheetId="0"/>
      <sheetData sheetId="1"/>
      <sheetData sheetId="2">
        <row r="27">
          <cell r="E27">
            <v>0</v>
          </cell>
          <cell r="H27">
            <v>0</v>
          </cell>
          <cell r="K27">
            <v>0</v>
          </cell>
          <cell r="N27">
            <v>0</v>
          </cell>
          <cell r="Q27">
            <v>0</v>
          </cell>
          <cell r="T27">
            <v>0</v>
          </cell>
          <cell r="W27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Motiv systému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  <pageSetUpPr fitToPage="1"/>
  </sheetPr>
  <dimension ref="A1:P24"/>
  <sheetViews>
    <sheetView tabSelected="1" workbookViewId="0">
      <selection sqref="A1:O1"/>
    </sheetView>
  </sheetViews>
  <sheetFormatPr defaultRowHeight="15" x14ac:dyDescent="0.25"/>
  <cols>
    <col min="1" max="4" width="9.140625" style="1"/>
    <col min="5" max="5" width="3.7109375" style="1" customWidth="1"/>
    <col min="6" max="16384" width="9.140625" style="1"/>
  </cols>
  <sheetData>
    <row r="1" spans="1:16" ht="28.5" customHeight="1" x14ac:dyDescent="0.25">
      <c r="A1" s="45" t="s">
        <v>80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7"/>
    </row>
    <row r="2" spans="1:16" ht="6.75" customHeight="1" x14ac:dyDescent="0.3">
      <c r="A2" s="24"/>
    </row>
    <row r="3" spans="1:16" x14ac:dyDescent="0.25">
      <c r="A3" s="25" t="s">
        <v>78</v>
      </c>
    </row>
    <row r="4" spans="1:16" ht="14.45" customHeight="1" x14ac:dyDescent="0.25">
      <c r="A4" s="70" t="s">
        <v>136</v>
      </c>
      <c r="B4" s="70"/>
      <c r="C4" s="70"/>
      <c r="D4" s="70"/>
      <c r="E4" s="70"/>
      <c r="F4" s="70"/>
      <c r="G4" s="70"/>
      <c r="H4" s="70"/>
      <c r="I4" s="70"/>
      <c r="J4" s="70"/>
      <c r="K4" s="70"/>
      <c r="L4" s="70"/>
      <c r="M4" s="70"/>
      <c r="N4" s="70"/>
    </row>
    <row r="5" spans="1:16" x14ac:dyDescent="0.25">
      <c r="A5" s="48" t="s">
        <v>102</v>
      </c>
      <c r="B5" s="48"/>
      <c r="C5" s="48"/>
      <c r="D5" s="48"/>
      <c r="E5" s="48"/>
      <c r="F5" s="48"/>
      <c r="G5" s="48"/>
      <c r="H5" s="48"/>
      <c r="I5" s="48"/>
      <c r="J5" s="48"/>
      <c r="K5" s="48"/>
      <c r="L5" s="48"/>
      <c r="M5" s="48"/>
      <c r="N5" s="48"/>
      <c r="O5" s="47"/>
      <c r="P5" s="47"/>
    </row>
    <row r="6" spans="1:16" x14ac:dyDescent="0.25">
      <c r="A6" s="44" t="s">
        <v>76</v>
      </c>
      <c r="B6" s="44"/>
      <c r="C6" s="44"/>
      <c r="D6" s="44"/>
      <c r="E6" s="44"/>
      <c r="F6" s="44"/>
      <c r="G6" s="44"/>
      <c r="H6" s="44"/>
      <c r="I6" s="44"/>
      <c r="J6" s="44"/>
      <c r="K6" s="44"/>
      <c r="L6" s="44"/>
      <c r="M6" s="44"/>
      <c r="N6" s="44"/>
    </row>
    <row r="7" spans="1:16" ht="6.75" customHeight="1" x14ac:dyDescent="0.25"/>
    <row r="8" spans="1:16" ht="18.75" x14ac:dyDescent="0.3">
      <c r="B8" s="43" t="s">
        <v>75</v>
      </c>
      <c r="C8" s="43"/>
      <c r="D8" s="43"/>
      <c r="E8" s="31"/>
      <c r="F8" s="39" t="s">
        <v>140</v>
      </c>
      <c r="G8" s="31"/>
      <c r="H8" s="31"/>
    </row>
    <row r="9" spans="1:16" ht="10.5" customHeight="1" thickBot="1" x14ac:dyDescent="0.3">
      <c r="E9" s="40"/>
    </row>
    <row r="10" spans="1:16" ht="18.75" customHeight="1" thickTop="1" x14ac:dyDescent="0.25">
      <c r="B10" s="58" t="s">
        <v>68</v>
      </c>
      <c r="C10" s="59"/>
      <c r="D10" s="60"/>
      <c r="E10" s="34"/>
      <c r="F10" s="37" t="s">
        <v>137</v>
      </c>
      <c r="G10" s="34"/>
      <c r="H10" s="34"/>
    </row>
    <row r="11" spans="1:16" ht="18.75" customHeight="1" x14ac:dyDescent="0.25">
      <c r="B11" s="61" t="s">
        <v>69</v>
      </c>
      <c r="C11" s="62"/>
      <c r="D11" s="63"/>
      <c r="E11" s="34"/>
      <c r="F11" s="37" t="s">
        <v>137</v>
      </c>
      <c r="G11" s="34"/>
      <c r="H11" s="34"/>
    </row>
    <row r="12" spans="1:16" ht="18.75" customHeight="1" x14ac:dyDescent="0.25">
      <c r="B12" s="64" t="s">
        <v>70</v>
      </c>
      <c r="C12" s="65"/>
      <c r="D12" s="66"/>
      <c r="E12" s="35"/>
      <c r="F12" s="37" t="s">
        <v>137</v>
      </c>
      <c r="G12" s="35"/>
      <c r="H12" s="35"/>
    </row>
    <row r="13" spans="1:16" ht="18.75" customHeight="1" x14ac:dyDescent="0.25">
      <c r="B13" s="64" t="s">
        <v>71</v>
      </c>
      <c r="C13" s="65"/>
      <c r="D13" s="66"/>
      <c r="E13" s="35"/>
      <c r="F13" s="37" t="s">
        <v>137</v>
      </c>
      <c r="G13" s="35"/>
      <c r="H13" s="35"/>
    </row>
    <row r="14" spans="1:16" ht="18.75" customHeight="1" x14ac:dyDescent="0.25">
      <c r="B14" s="64" t="s">
        <v>72</v>
      </c>
      <c r="C14" s="65"/>
      <c r="D14" s="66"/>
      <c r="E14" s="35"/>
      <c r="F14" s="37" t="s">
        <v>137</v>
      </c>
      <c r="G14" s="35"/>
      <c r="H14" s="35"/>
    </row>
    <row r="15" spans="1:16" ht="18.75" customHeight="1" x14ac:dyDescent="0.25">
      <c r="B15" s="71" t="s">
        <v>73</v>
      </c>
      <c r="C15" s="72"/>
      <c r="D15" s="73"/>
      <c r="E15" s="34"/>
      <c r="F15" s="37" t="s">
        <v>139</v>
      </c>
      <c r="G15" s="34"/>
      <c r="H15" s="34"/>
    </row>
    <row r="16" spans="1:16" ht="18.75" customHeight="1" x14ac:dyDescent="0.25">
      <c r="B16" s="74" t="s">
        <v>74</v>
      </c>
      <c r="C16" s="75"/>
      <c r="D16" s="76"/>
      <c r="E16" s="35"/>
      <c r="F16" s="37" t="s">
        <v>137</v>
      </c>
      <c r="G16" s="35"/>
      <c r="H16" s="35"/>
    </row>
    <row r="17" spans="1:15" ht="20.25" customHeight="1" thickBot="1" x14ac:dyDescent="0.3">
      <c r="B17" s="67" t="s">
        <v>121</v>
      </c>
      <c r="C17" s="68"/>
      <c r="D17" s="69"/>
      <c r="E17" s="36"/>
      <c r="F17" s="38" t="s">
        <v>138</v>
      </c>
      <c r="G17" s="32"/>
      <c r="H17" s="32"/>
    </row>
    <row r="18" spans="1:15" ht="15.75" thickTop="1" x14ac:dyDescent="0.25">
      <c r="B18" s="49" t="s">
        <v>141</v>
      </c>
      <c r="C18" s="50"/>
      <c r="D18" s="51"/>
      <c r="E18" s="33"/>
      <c r="F18" s="33"/>
      <c r="G18" s="33"/>
      <c r="H18" s="33"/>
    </row>
    <row r="19" spans="1:15" x14ac:dyDescent="0.25">
      <c r="B19" s="52"/>
      <c r="C19" s="53"/>
      <c r="D19" s="54"/>
      <c r="E19" s="33"/>
      <c r="F19" s="33"/>
      <c r="G19" s="33"/>
      <c r="H19" s="33"/>
    </row>
    <row r="20" spans="1:15" ht="15.75" thickBot="1" x14ac:dyDescent="0.3">
      <c r="B20" s="55"/>
      <c r="C20" s="56"/>
      <c r="D20" s="57"/>
      <c r="E20" s="33"/>
      <c r="F20" s="33"/>
      <c r="G20" s="33"/>
      <c r="H20" s="33"/>
    </row>
    <row r="21" spans="1:15" ht="15.75" thickTop="1" x14ac:dyDescent="0.25">
      <c r="B21" s="26"/>
      <c r="C21" s="26"/>
      <c r="D21" s="26"/>
    </row>
    <row r="22" spans="1:15" x14ac:dyDescent="0.25">
      <c r="A22" s="26" t="s">
        <v>77</v>
      </c>
    </row>
    <row r="23" spans="1:15" x14ac:dyDescent="0.25">
      <c r="A23" s="48" t="s">
        <v>125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47"/>
    </row>
    <row r="24" spans="1:15" x14ac:dyDescent="0.25">
      <c r="A24" s="41" t="s">
        <v>79</v>
      </c>
      <c r="B24" s="42"/>
      <c r="C24" s="42"/>
      <c r="D24" s="42"/>
      <c r="E24" s="42"/>
      <c r="F24" s="42"/>
      <c r="G24" s="42"/>
      <c r="H24" s="42"/>
      <c r="I24" s="42"/>
      <c r="J24" s="42"/>
      <c r="K24" s="42"/>
      <c r="L24" s="42"/>
      <c r="M24" s="42"/>
      <c r="N24" s="42"/>
    </row>
  </sheetData>
  <mergeCells count="16">
    <mergeCell ref="A24:N24"/>
    <mergeCell ref="B8:D8"/>
    <mergeCell ref="A6:N6"/>
    <mergeCell ref="A1:O1"/>
    <mergeCell ref="A5:P5"/>
    <mergeCell ref="A23:O23"/>
    <mergeCell ref="B18:D20"/>
    <mergeCell ref="B10:D10"/>
    <mergeCell ref="B11:D11"/>
    <mergeCell ref="B12:D12"/>
    <mergeCell ref="B13:D13"/>
    <mergeCell ref="B17:D17"/>
    <mergeCell ref="A4:N4"/>
    <mergeCell ref="B14:D14"/>
    <mergeCell ref="B15:D15"/>
    <mergeCell ref="B16:D16"/>
  </mergeCells>
  <phoneticPr fontId="20" type="noConversion"/>
  <hyperlinks>
    <hyperlink ref="B10:D10" location="'Superglass 3Tab'!A1" display="Superglass 3Tab"/>
    <hyperlink ref="B11:D11" location="'Superglass Beaver'!A1" display="Superglass Biber"/>
    <hyperlink ref="B12:D12" location="Armourglass!A1" display="Armourglass"/>
    <hyperlink ref="B13:D13" location="Victorian!A1" display="Victorian"/>
    <hyperlink ref="B14:D14" location="Diamant!A1" display="Diamant"/>
    <hyperlink ref="B15:D15" location="ArmourShield!A1" display="ArmourShield"/>
    <hyperlink ref="B16:D16" location="'Cambridge Xpress'!A1" display="Cambridge Xpress"/>
    <hyperlink ref="B18:D20" location="Odvětrání!A1" display="Odvětrání!A1"/>
    <hyperlink ref="B17:D17" location="'Cambridge Xtreme 9,5°'!A1" display="Cambridge Xtreme 9,5°"/>
  </hyperlinks>
  <pageMargins left="0.78740157499999996" right="0.78740157499999996" top="0.984251969" bottom="0.984251969" header="0.4921259845" footer="0.4921259845"/>
  <pageSetup paperSize="9" orientation="landscape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51"/>
    <pageSetUpPr fitToPage="1"/>
  </sheetPr>
  <dimension ref="A1:U34"/>
  <sheetViews>
    <sheetView showGridLines="0" zoomScale="84" zoomScaleNormal="84" workbookViewId="0">
      <selection activeCell="A2" sqref="A2:B3"/>
    </sheetView>
  </sheetViews>
  <sheetFormatPr defaultRowHeight="15" x14ac:dyDescent="0.25"/>
  <cols>
    <col min="2" max="2" width="9.28515625" customWidth="1"/>
    <col min="3" max="3" width="4.140625" customWidth="1"/>
    <col min="7" max="7" width="6.140625" customWidth="1"/>
    <col min="11" max="11" width="6.5703125" customWidth="1"/>
    <col min="15" max="15" width="5.85546875" customWidth="1"/>
    <col min="18" max="18" width="10" customWidth="1"/>
  </cols>
  <sheetData>
    <row r="1" spans="1:21" ht="30" customHeight="1" thickBot="1" x14ac:dyDescent="0.3">
      <c r="A1" s="151" t="s">
        <v>86</v>
      </c>
      <c r="B1" s="152"/>
      <c r="C1" s="20"/>
      <c r="D1" s="127" t="s">
        <v>48</v>
      </c>
      <c r="E1" s="128"/>
      <c r="F1" s="129"/>
      <c r="G1" s="134" t="s">
        <v>119</v>
      </c>
      <c r="H1" s="135" t="s">
        <v>49</v>
      </c>
      <c r="I1" s="136"/>
      <c r="J1" s="137"/>
      <c r="K1" s="134" t="s">
        <v>119</v>
      </c>
      <c r="L1" s="135" t="s">
        <v>50</v>
      </c>
      <c r="M1" s="136"/>
      <c r="N1" s="137"/>
      <c r="O1" s="134" t="s">
        <v>119</v>
      </c>
      <c r="P1" s="127" t="s">
        <v>120</v>
      </c>
      <c r="Q1" s="128"/>
      <c r="R1" s="129"/>
      <c r="S1" s="23">
        <f>D2/6</f>
        <v>0</v>
      </c>
      <c r="T1" s="29">
        <f>P2/1.22</f>
        <v>0</v>
      </c>
    </row>
    <row r="2" spans="1:21" x14ac:dyDescent="0.25">
      <c r="A2" s="145">
        <v>0</v>
      </c>
      <c r="B2" s="146"/>
      <c r="C2" s="20"/>
      <c r="D2" s="130">
        <f>A2/300*10000/2/275</f>
        <v>0</v>
      </c>
      <c r="E2" s="131"/>
      <c r="F2" s="22" t="s">
        <v>118</v>
      </c>
      <c r="G2" s="134"/>
      <c r="H2" s="149">
        <f>A2/300*10000/2/322</f>
        <v>0</v>
      </c>
      <c r="I2" s="150"/>
      <c r="J2" s="21" t="s">
        <v>51</v>
      </c>
      <c r="K2" s="134"/>
      <c r="L2" s="149">
        <f>A2/300*10000/2/30</f>
        <v>0</v>
      </c>
      <c r="M2" s="150"/>
      <c r="N2" s="21" t="s">
        <v>51</v>
      </c>
      <c r="O2" s="134"/>
      <c r="P2" s="130">
        <f>A2/300*10000/2/258</f>
        <v>0</v>
      </c>
      <c r="Q2" s="131"/>
      <c r="R2" s="22" t="s">
        <v>118</v>
      </c>
      <c r="S2" s="2"/>
      <c r="T2" s="2"/>
      <c r="U2" s="2"/>
    </row>
    <row r="3" spans="1:21" ht="15.75" thickBot="1" x14ac:dyDescent="0.3">
      <c r="A3" s="147"/>
      <c r="B3" s="148"/>
      <c r="C3" s="20"/>
      <c r="D3" s="132">
        <f>CEILING(S1,1)</f>
        <v>0</v>
      </c>
      <c r="E3" s="133"/>
      <c r="F3" s="19" t="s">
        <v>51</v>
      </c>
      <c r="G3" s="134"/>
      <c r="H3" s="132">
        <f>CEILING(H2,1)</f>
        <v>0</v>
      </c>
      <c r="I3" s="133"/>
      <c r="J3" s="19" t="s">
        <v>51</v>
      </c>
      <c r="K3" s="134"/>
      <c r="L3" s="132">
        <f>CEILING(L2,1)</f>
        <v>0</v>
      </c>
      <c r="M3" s="133"/>
      <c r="N3" s="19" t="s">
        <v>51</v>
      </c>
      <c r="O3" s="134"/>
      <c r="P3" s="132">
        <f>CEILING(T1,1)</f>
        <v>0</v>
      </c>
      <c r="Q3" s="133"/>
      <c r="R3" s="19" t="s">
        <v>51</v>
      </c>
      <c r="S3" s="2"/>
      <c r="T3" s="2"/>
      <c r="U3" s="2"/>
    </row>
    <row r="4" spans="1:21" s="16" customFormat="1" x14ac:dyDescent="0.25">
      <c r="A4" s="18"/>
      <c r="B4" s="18"/>
      <c r="C4" s="17"/>
      <c r="D4" s="17"/>
      <c r="E4" s="17"/>
      <c r="F4" s="17"/>
      <c r="G4" s="17"/>
      <c r="H4" s="17"/>
      <c r="I4" s="17"/>
      <c r="J4" s="17"/>
      <c r="K4" s="17"/>
      <c r="L4" s="17"/>
      <c r="M4" s="17"/>
      <c r="N4" s="17"/>
      <c r="O4" s="17"/>
      <c r="P4" s="17"/>
      <c r="S4" s="143" t="s">
        <v>46</v>
      </c>
      <c r="T4" s="144"/>
      <c r="U4" s="144"/>
    </row>
    <row r="5" spans="1:21" x14ac:dyDescent="0.25">
      <c r="A5" s="15" t="s">
        <v>52</v>
      </c>
      <c r="S5" s="144"/>
      <c r="T5" s="144"/>
      <c r="U5" s="144"/>
    </row>
    <row r="6" spans="1:21" ht="30.75" customHeight="1" x14ac:dyDescent="0.25">
      <c r="A6" s="116" t="s">
        <v>47</v>
      </c>
      <c r="B6" s="116"/>
      <c r="C6" s="116"/>
      <c r="D6" s="116"/>
      <c r="E6" s="116"/>
      <c r="F6" s="116"/>
      <c r="G6" s="116"/>
      <c r="H6" s="116"/>
      <c r="I6" s="116"/>
      <c r="J6" s="116"/>
      <c r="K6" s="116"/>
      <c r="L6" s="116"/>
      <c r="M6" s="116"/>
      <c r="N6" s="116"/>
      <c r="O6" s="116"/>
      <c r="P6" s="116"/>
      <c r="Q6" s="116"/>
      <c r="S6" s="2"/>
      <c r="T6" s="2"/>
      <c r="U6" s="2"/>
    </row>
    <row r="7" spans="1:21" ht="15" customHeight="1" x14ac:dyDescent="0.25">
      <c r="A7" s="47" t="s">
        <v>45</v>
      </c>
      <c r="B7" s="47"/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S7" s="139" t="s">
        <v>44</v>
      </c>
      <c r="T7" s="139"/>
      <c r="U7" s="139"/>
    </row>
    <row r="8" spans="1:21" ht="15" customHeight="1" x14ac:dyDescent="0.25">
      <c r="A8" s="103" t="s">
        <v>43</v>
      </c>
      <c r="B8" s="103"/>
      <c r="C8" s="103"/>
      <c r="D8" s="103"/>
      <c r="E8" s="103"/>
      <c r="F8" s="103"/>
      <c r="G8" s="103"/>
      <c r="H8" s="103"/>
      <c r="I8" s="103"/>
      <c r="J8" s="103"/>
      <c r="K8" s="103"/>
      <c r="L8" s="103"/>
      <c r="M8" s="103"/>
      <c r="N8" s="103"/>
      <c r="O8" s="103"/>
      <c r="P8" s="103"/>
      <c r="Q8" s="103"/>
      <c r="S8" s="139"/>
      <c r="T8" s="139"/>
      <c r="U8" s="139"/>
    </row>
    <row r="9" spans="1:21" x14ac:dyDescent="0.25">
      <c r="A9" s="103"/>
      <c r="B9" s="103"/>
      <c r="C9" s="103"/>
      <c r="D9" s="103"/>
      <c r="E9" s="103"/>
      <c r="F9" s="103"/>
      <c r="G9" s="103"/>
      <c r="H9" s="103"/>
      <c r="I9" s="103"/>
      <c r="J9" s="103"/>
      <c r="K9" s="103"/>
      <c r="L9" s="103"/>
      <c r="M9" s="103"/>
      <c r="N9" s="103"/>
      <c r="O9" s="103"/>
      <c r="P9" s="103"/>
      <c r="Q9" s="103"/>
      <c r="S9" s="139"/>
      <c r="T9" s="139"/>
      <c r="U9" s="139"/>
    </row>
    <row r="10" spans="1:21" x14ac:dyDescent="0.25">
      <c r="S10" s="139"/>
      <c r="T10" s="139"/>
      <c r="U10" s="139"/>
    </row>
    <row r="11" spans="1:21" ht="15.75" x14ac:dyDescent="0.25">
      <c r="A11" s="30" t="s">
        <v>42</v>
      </c>
      <c r="S11" s="139"/>
      <c r="T11" s="139"/>
      <c r="U11" s="139"/>
    </row>
    <row r="12" spans="1:21" ht="17.25" x14ac:dyDescent="0.25">
      <c r="A12" t="s">
        <v>41</v>
      </c>
      <c r="S12" s="139"/>
      <c r="T12" s="139"/>
      <c r="U12" s="139"/>
    </row>
    <row r="13" spans="1:21" ht="17.25" x14ac:dyDescent="0.25">
      <c r="A13" t="s">
        <v>40</v>
      </c>
      <c r="S13" s="139"/>
      <c r="T13" s="139"/>
      <c r="U13" s="139"/>
    </row>
    <row r="14" spans="1:21" ht="17.25" x14ac:dyDescent="0.25">
      <c r="A14" t="s">
        <v>39</v>
      </c>
      <c r="S14" s="139"/>
      <c r="T14" s="139"/>
      <c r="U14" s="139"/>
    </row>
    <row r="15" spans="1:21" ht="17.25" x14ac:dyDescent="0.25">
      <c r="A15" t="s">
        <v>38</v>
      </c>
      <c r="S15" s="139"/>
      <c r="T15" s="139"/>
      <c r="U15" s="139"/>
    </row>
    <row r="16" spans="1:21" x14ac:dyDescent="0.25">
      <c r="S16" s="139"/>
      <c r="T16" s="139"/>
      <c r="U16" s="139"/>
    </row>
    <row r="17" spans="1:21" ht="17.25" x14ac:dyDescent="0.25">
      <c r="A17" t="s">
        <v>134</v>
      </c>
      <c r="S17" s="139"/>
      <c r="T17" s="139"/>
      <c r="U17" s="139"/>
    </row>
    <row r="18" spans="1:21" ht="17.25" x14ac:dyDescent="0.25">
      <c r="A18" t="s">
        <v>37</v>
      </c>
      <c r="S18" s="139"/>
      <c r="T18" s="139"/>
      <c r="U18" s="139"/>
    </row>
    <row r="19" spans="1:21" x14ac:dyDescent="0.25">
      <c r="S19" s="2"/>
      <c r="T19" s="2"/>
      <c r="U19" s="2"/>
    </row>
    <row r="20" spans="1:21" ht="15" customHeight="1" x14ac:dyDescent="0.25">
      <c r="A20" t="s">
        <v>36</v>
      </c>
      <c r="S20" s="138" t="s">
        <v>35</v>
      </c>
      <c r="T20" s="138"/>
      <c r="U20" s="138"/>
    </row>
    <row r="21" spans="1:21" x14ac:dyDescent="0.25">
      <c r="S21" s="138"/>
      <c r="T21" s="138"/>
      <c r="U21" s="138"/>
    </row>
    <row r="22" spans="1:21" ht="15" customHeight="1" x14ac:dyDescent="0.25">
      <c r="A22" s="140" t="s">
        <v>34</v>
      </c>
      <c r="B22" s="141"/>
      <c r="C22" s="141"/>
      <c r="D22" s="142"/>
      <c r="E22" s="103" t="s">
        <v>135</v>
      </c>
      <c r="F22" s="103"/>
      <c r="G22" s="103"/>
      <c r="H22" s="103"/>
      <c r="I22" s="103"/>
      <c r="J22" s="103"/>
      <c r="K22" s="103"/>
      <c r="L22" s="103"/>
      <c r="M22" s="103"/>
      <c r="N22" s="103"/>
      <c r="O22" s="103"/>
      <c r="P22" s="103"/>
      <c r="Q22" s="103"/>
      <c r="S22" s="138"/>
      <c r="T22" s="138"/>
      <c r="U22" s="138"/>
    </row>
    <row r="23" spans="1:21" ht="15" customHeight="1" x14ac:dyDescent="0.25">
      <c r="A23" s="141"/>
      <c r="B23" s="141"/>
      <c r="C23" s="141"/>
      <c r="D23" s="142"/>
      <c r="E23" s="103"/>
      <c r="F23" s="103"/>
      <c r="G23" s="103"/>
      <c r="H23" s="103"/>
      <c r="I23" s="103"/>
      <c r="J23" s="103"/>
      <c r="K23" s="103"/>
      <c r="L23" s="103"/>
      <c r="M23" s="103"/>
      <c r="N23" s="103"/>
      <c r="O23" s="103"/>
      <c r="P23" s="103"/>
      <c r="Q23" s="103"/>
      <c r="S23" s="138"/>
      <c r="T23" s="138"/>
      <c r="U23" s="138"/>
    </row>
    <row r="24" spans="1:21" ht="15" customHeight="1" x14ac:dyDescent="0.25">
      <c r="A24" s="141"/>
      <c r="B24" s="141"/>
      <c r="C24" s="141"/>
      <c r="D24" s="142"/>
      <c r="E24" s="103"/>
      <c r="F24" s="103"/>
      <c r="G24" s="103"/>
      <c r="H24" s="103"/>
      <c r="I24" s="103"/>
      <c r="J24" s="103"/>
      <c r="K24" s="103"/>
      <c r="L24" s="103"/>
      <c r="M24" s="103"/>
      <c r="N24" s="103"/>
      <c r="O24" s="103"/>
      <c r="P24" s="103"/>
      <c r="Q24" s="103"/>
      <c r="S24" s="138"/>
      <c r="T24" s="138"/>
      <c r="U24" s="138"/>
    </row>
    <row r="25" spans="1:21" x14ac:dyDescent="0.25">
      <c r="A25" s="141"/>
      <c r="B25" s="141"/>
      <c r="C25" s="141"/>
      <c r="D25" s="142"/>
      <c r="E25" s="103"/>
      <c r="F25" s="103"/>
      <c r="G25" s="103"/>
      <c r="H25" s="103"/>
      <c r="I25" s="103"/>
      <c r="J25" s="103"/>
      <c r="K25" s="103"/>
      <c r="L25" s="103"/>
      <c r="M25" s="103"/>
      <c r="N25" s="103"/>
      <c r="O25" s="103"/>
      <c r="P25" s="103"/>
      <c r="Q25" s="103"/>
      <c r="S25" s="138"/>
      <c r="T25" s="138"/>
      <c r="U25" s="138"/>
    </row>
    <row r="26" spans="1:21" x14ac:dyDescent="0.25">
      <c r="S26" s="138"/>
      <c r="T26" s="138"/>
      <c r="U26" s="138"/>
    </row>
    <row r="27" spans="1:21" x14ac:dyDescent="0.25">
      <c r="A27" t="s">
        <v>33</v>
      </c>
      <c r="S27" s="138"/>
      <c r="T27" s="138"/>
      <c r="U27" s="138"/>
    </row>
    <row r="28" spans="1:21" x14ac:dyDescent="0.25">
      <c r="S28" s="138"/>
      <c r="T28" s="138"/>
      <c r="U28" s="138"/>
    </row>
    <row r="29" spans="1:21" x14ac:dyDescent="0.25">
      <c r="S29" s="138"/>
      <c r="T29" s="138"/>
      <c r="U29" s="138"/>
    </row>
    <row r="30" spans="1:21" x14ac:dyDescent="0.25">
      <c r="S30" s="138"/>
      <c r="T30" s="138"/>
      <c r="U30" s="138"/>
    </row>
    <row r="31" spans="1:21" x14ac:dyDescent="0.25">
      <c r="S31" s="138"/>
      <c r="T31" s="138"/>
      <c r="U31" s="138"/>
    </row>
    <row r="32" spans="1:21" x14ac:dyDescent="0.25">
      <c r="S32" s="138"/>
      <c r="T32" s="138"/>
      <c r="U32" s="138"/>
    </row>
    <row r="33" spans="19:21" x14ac:dyDescent="0.25">
      <c r="S33" s="138"/>
      <c r="T33" s="138"/>
      <c r="U33" s="138"/>
    </row>
    <row r="34" spans="19:21" x14ac:dyDescent="0.25">
      <c r="S34" s="138"/>
      <c r="T34" s="138"/>
      <c r="U34" s="138"/>
    </row>
  </sheetData>
  <mergeCells count="25">
    <mergeCell ref="A1:B1"/>
    <mergeCell ref="D1:F1"/>
    <mergeCell ref="G1:G3"/>
    <mergeCell ref="H1:J1"/>
    <mergeCell ref="K1:K3"/>
    <mergeCell ref="S4:U5"/>
    <mergeCell ref="A2:B3"/>
    <mergeCell ref="D2:E2"/>
    <mergeCell ref="H2:I2"/>
    <mergeCell ref="L2:M2"/>
    <mergeCell ref="L3:M3"/>
    <mergeCell ref="A8:Q9"/>
    <mergeCell ref="E22:Q25"/>
    <mergeCell ref="S20:U34"/>
    <mergeCell ref="S7:U18"/>
    <mergeCell ref="A6:Q6"/>
    <mergeCell ref="A7:Q7"/>
    <mergeCell ref="A22:D25"/>
    <mergeCell ref="P1:R1"/>
    <mergeCell ref="P2:Q2"/>
    <mergeCell ref="P3:Q3"/>
    <mergeCell ref="O1:O3"/>
    <mergeCell ref="D3:E3"/>
    <mergeCell ref="H3:I3"/>
    <mergeCell ref="L1:N1"/>
  </mergeCells>
  <phoneticPr fontId="20" type="noConversion"/>
  <pageMargins left="0.28999999999999998" right="0.17" top="0.27" bottom="0.21" header="0.4921259845" footer="0.23"/>
  <pageSetup paperSize="9" scale="79" orientation="landscape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B1:BB119"/>
  <sheetViews>
    <sheetView showGridLines="0" workbookViewId="0">
      <selection activeCell="B6" sqref="B6:E8"/>
    </sheetView>
  </sheetViews>
  <sheetFormatPr defaultColWidth="8.85546875" defaultRowHeight="15" x14ac:dyDescent="0.25"/>
  <cols>
    <col min="1" max="1" width="1.42578125" style="3" customWidth="1"/>
    <col min="2" max="21" width="3.7109375" style="3" customWidth="1"/>
    <col min="22" max="22" width="1.5703125" style="3" customWidth="1"/>
    <col min="23" max="42" width="2.7109375" style="3" customWidth="1"/>
    <col min="43" max="43" width="2.42578125" style="3" customWidth="1"/>
    <col min="44" max="54" width="2.7109375" style="3" customWidth="1"/>
    <col min="55" max="75" width="3.7109375" style="3" customWidth="1"/>
    <col min="76" max="16384" width="8.85546875" style="3"/>
  </cols>
  <sheetData>
    <row r="1" spans="2:54" ht="13.15" customHeight="1" x14ac:dyDescent="0.25"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</row>
    <row r="2" spans="2:54" ht="13.15" customHeight="1" x14ac:dyDescent="0.25">
      <c r="B2" s="104" t="s">
        <v>124</v>
      </c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4"/>
      <c r="O2" s="104"/>
      <c r="P2" s="104"/>
      <c r="Q2" s="104"/>
      <c r="R2" s="104"/>
      <c r="S2" s="104"/>
      <c r="T2" s="104"/>
      <c r="U2" s="104"/>
      <c r="W2" s="105" t="s">
        <v>85</v>
      </c>
      <c r="X2" s="105"/>
      <c r="Y2" s="105"/>
      <c r="Z2" s="105"/>
      <c r="AA2" s="105"/>
      <c r="AB2" s="105"/>
      <c r="AC2" s="105"/>
      <c r="AD2" s="105"/>
      <c r="AE2" s="105"/>
      <c r="AF2" s="105"/>
      <c r="AG2" s="105"/>
      <c r="AH2" s="105"/>
      <c r="AI2" s="105"/>
      <c r="AJ2" s="105"/>
      <c r="AK2" s="105"/>
      <c r="AL2" s="105"/>
      <c r="AM2" s="105"/>
      <c r="AN2" s="105"/>
      <c r="AO2" s="105"/>
      <c r="AP2" s="105"/>
      <c r="AQ2" s="5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</row>
    <row r="3" spans="2:54" ht="13.15" customHeight="1" x14ac:dyDescent="0.25">
      <c r="B3" s="104"/>
      <c r="C3" s="104"/>
      <c r="D3" s="104"/>
      <c r="E3" s="104"/>
      <c r="F3" s="104"/>
      <c r="G3" s="104"/>
      <c r="H3" s="104"/>
      <c r="I3" s="104"/>
      <c r="J3" s="104"/>
      <c r="K3" s="104"/>
      <c r="L3" s="104"/>
      <c r="M3" s="104"/>
      <c r="N3" s="104"/>
      <c r="O3" s="104"/>
      <c r="P3" s="104"/>
      <c r="Q3" s="104"/>
      <c r="R3" s="104"/>
      <c r="S3" s="104"/>
      <c r="T3" s="104"/>
      <c r="U3" s="104"/>
      <c r="W3" s="105"/>
      <c r="X3" s="105"/>
      <c r="Y3" s="105"/>
      <c r="Z3" s="105"/>
      <c r="AA3" s="105"/>
      <c r="AB3" s="105"/>
      <c r="AC3" s="105"/>
      <c r="AD3" s="105"/>
      <c r="AE3" s="105"/>
      <c r="AF3" s="105"/>
      <c r="AG3" s="105"/>
      <c r="AH3" s="105"/>
      <c r="AI3" s="105"/>
      <c r="AJ3" s="105"/>
      <c r="AK3" s="105"/>
      <c r="AL3" s="105"/>
      <c r="AM3" s="105"/>
      <c r="AN3" s="105"/>
      <c r="AO3" s="105"/>
      <c r="AP3" s="105"/>
      <c r="AQ3" s="5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</row>
    <row r="4" spans="2:54" ht="19.899999999999999" customHeight="1" x14ac:dyDescent="0.25">
      <c r="B4" s="106" t="s">
        <v>3</v>
      </c>
      <c r="C4" s="106"/>
      <c r="D4" s="106"/>
      <c r="E4" s="106"/>
      <c r="F4" s="106" t="s">
        <v>4</v>
      </c>
      <c r="G4" s="107"/>
      <c r="H4" s="107"/>
      <c r="I4" s="107"/>
      <c r="J4" s="106" t="s">
        <v>5</v>
      </c>
      <c r="K4" s="107"/>
      <c r="L4" s="107"/>
      <c r="M4" s="107"/>
      <c r="N4" s="106" t="s">
        <v>6</v>
      </c>
      <c r="O4" s="107"/>
      <c r="P4" s="107"/>
      <c r="Q4" s="107"/>
      <c r="R4" s="106" t="s">
        <v>7</v>
      </c>
      <c r="S4" s="107"/>
      <c r="T4" s="107"/>
      <c r="U4" s="107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</row>
    <row r="5" spans="2:54" ht="19.899999999999999" customHeight="1" thickBot="1" x14ac:dyDescent="0.3">
      <c r="B5" s="106"/>
      <c r="C5" s="106"/>
      <c r="D5" s="106"/>
      <c r="E5" s="106"/>
      <c r="F5" s="107"/>
      <c r="G5" s="107"/>
      <c r="H5" s="107"/>
      <c r="I5" s="107"/>
      <c r="J5" s="107"/>
      <c r="K5" s="107"/>
      <c r="L5" s="107"/>
      <c r="M5" s="107"/>
      <c r="N5" s="107"/>
      <c r="O5" s="107"/>
      <c r="P5" s="107"/>
      <c r="Q5" s="107"/>
      <c r="R5" s="107"/>
      <c r="S5" s="107"/>
      <c r="T5" s="107"/>
      <c r="U5" s="107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</row>
    <row r="6" spans="2:54" ht="15" customHeight="1" thickTop="1" x14ac:dyDescent="0.25">
      <c r="B6" s="100">
        <v>0</v>
      </c>
      <c r="C6" s="100"/>
      <c r="D6" s="100"/>
      <c r="E6" s="100"/>
      <c r="F6" s="100">
        <v>0</v>
      </c>
      <c r="G6" s="100"/>
      <c r="H6" s="100"/>
      <c r="I6" s="100"/>
      <c r="J6" s="100">
        <v>0</v>
      </c>
      <c r="K6" s="100"/>
      <c r="L6" s="100"/>
      <c r="M6" s="100"/>
      <c r="N6" s="100">
        <v>0</v>
      </c>
      <c r="O6" s="100"/>
      <c r="P6" s="100"/>
      <c r="Q6" s="100"/>
      <c r="R6" s="100">
        <v>0</v>
      </c>
      <c r="S6" s="100"/>
      <c r="T6" s="100"/>
      <c r="U6" s="100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</row>
    <row r="7" spans="2:54" ht="15" customHeight="1" x14ac:dyDescent="0.25">
      <c r="B7" s="101"/>
      <c r="C7" s="101"/>
      <c r="D7" s="101"/>
      <c r="E7" s="101"/>
      <c r="F7" s="101"/>
      <c r="G7" s="101"/>
      <c r="H7" s="101"/>
      <c r="I7" s="101"/>
      <c r="J7" s="101"/>
      <c r="K7" s="101"/>
      <c r="L7" s="101"/>
      <c r="M7" s="101"/>
      <c r="N7" s="101"/>
      <c r="O7" s="101"/>
      <c r="P7" s="101"/>
      <c r="Q7" s="101"/>
      <c r="R7" s="101"/>
      <c r="S7" s="101"/>
      <c r="T7" s="101"/>
      <c r="U7" s="101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</row>
    <row r="8" spans="2:54" ht="15" customHeight="1" x14ac:dyDescent="0.25">
      <c r="B8" s="101"/>
      <c r="C8" s="101"/>
      <c r="D8" s="101"/>
      <c r="E8" s="101"/>
      <c r="F8" s="101"/>
      <c r="G8" s="101"/>
      <c r="H8" s="101"/>
      <c r="I8" s="101"/>
      <c r="J8" s="101"/>
      <c r="K8" s="101"/>
      <c r="L8" s="101"/>
      <c r="M8" s="101"/>
      <c r="N8" s="101"/>
      <c r="O8" s="101"/>
      <c r="P8" s="101"/>
      <c r="Q8" s="101"/>
      <c r="R8" s="101"/>
      <c r="S8" s="101"/>
      <c r="T8" s="101"/>
      <c r="U8" s="101"/>
      <c r="W8" s="83" t="s">
        <v>63</v>
      </c>
      <c r="X8" s="83"/>
      <c r="Y8" s="83"/>
      <c r="Z8" s="83"/>
      <c r="AA8" s="83"/>
      <c r="AB8" s="83"/>
      <c r="AC8" s="83"/>
      <c r="AD8" s="83"/>
      <c r="AE8" s="83"/>
      <c r="AF8" s="83"/>
      <c r="AG8" s="83"/>
      <c r="AH8" s="83"/>
      <c r="AI8" s="83"/>
      <c r="AJ8" s="83"/>
      <c r="AK8" s="83"/>
      <c r="AL8" s="83"/>
      <c r="AM8" s="83"/>
      <c r="AN8" s="83"/>
      <c r="AO8" s="83"/>
      <c r="AP8" s="83"/>
      <c r="AQ8" s="5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</row>
    <row r="9" spans="2:54" ht="12" customHeight="1" x14ac:dyDescent="0.25">
      <c r="B9" s="108"/>
      <c r="C9" s="108"/>
      <c r="D9" s="108"/>
      <c r="E9" s="108"/>
      <c r="F9" s="98" t="s">
        <v>8</v>
      </c>
      <c r="G9" s="98"/>
      <c r="H9" s="98"/>
      <c r="I9" s="98"/>
      <c r="J9" s="99"/>
      <c r="K9" s="99"/>
      <c r="L9" s="99"/>
      <c r="M9" s="99"/>
      <c r="N9" s="98" t="s">
        <v>9</v>
      </c>
      <c r="O9" s="98"/>
      <c r="P9" s="98"/>
      <c r="Q9" s="98"/>
      <c r="R9" s="108"/>
      <c r="S9" s="108"/>
      <c r="T9" s="108"/>
      <c r="U9" s="108"/>
      <c r="W9" s="83"/>
      <c r="X9" s="83"/>
      <c r="Y9" s="83"/>
      <c r="Z9" s="83"/>
      <c r="AA9" s="83"/>
      <c r="AB9" s="83"/>
      <c r="AC9" s="83"/>
      <c r="AD9" s="83"/>
      <c r="AE9" s="83"/>
      <c r="AF9" s="83"/>
      <c r="AG9" s="83"/>
      <c r="AH9" s="83"/>
      <c r="AI9" s="83"/>
      <c r="AJ9" s="83"/>
      <c r="AK9" s="83"/>
      <c r="AL9" s="83"/>
      <c r="AM9" s="83"/>
      <c r="AN9" s="83"/>
      <c r="AO9" s="83"/>
      <c r="AP9" s="83"/>
      <c r="AQ9" s="5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</row>
    <row r="10" spans="2:54" ht="12" customHeight="1" x14ac:dyDescent="0.25">
      <c r="B10" s="108"/>
      <c r="C10" s="108"/>
      <c r="D10" s="108"/>
      <c r="E10" s="108"/>
      <c r="F10" s="98"/>
      <c r="G10" s="98"/>
      <c r="H10" s="98"/>
      <c r="I10" s="98"/>
      <c r="J10" s="99"/>
      <c r="K10" s="99"/>
      <c r="L10" s="99"/>
      <c r="M10" s="99"/>
      <c r="N10" s="98"/>
      <c r="O10" s="98"/>
      <c r="P10" s="98"/>
      <c r="Q10" s="98"/>
      <c r="R10" s="108"/>
      <c r="S10" s="108"/>
      <c r="T10" s="108"/>
      <c r="U10" s="108"/>
      <c r="W10" s="83"/>
      <c r="X10" s="83"/>
      <c r="Y10" s="83"/>
      <c r="Z10" s="83"/>
      <c r="AA10" s="83"/>
      <c r="AB10" s="83"/>
      <c r="AC10" s="83"/>
      <c r="AD10" s="83"/>
      <c r="AE10" s="83"/>
      <c r="AF10" s="83"/>
      <c r="AG10" s="83"/>
      <c r="AH10" s="83"/>
      <c r="AI10" s="83"/>
      <c r="AJ10" s="83"/>
      <c r="AK10" s="83"/>
      <c r="AL10" s="83"/>
      <c r="AM10" s="83"/>
      <c r="AN10" s="83"/>
      <c r="AO10" s="83"/>
      <c r="AP10" s="83"/>
      <c r="AQ10" s="5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</row>
    <row r="11" spans="2:54" ht="12" customHeight="1" x14ac:dyDescent="0.25">
      <c r="B11" s="109" t="str">
        <f>F29</f>
        <v>Vaše střecha je odvětrána správně. Více o odvětrání v posledním listu.</v>
      </c>
      <c r="C11" s="109"/>
      <c r="D11" s="109"/>
      <c r="E11" s="109"/>
      <c r="F11" s="109"/>
      <c r="G11" s="109"/>
      <c r="H11" s="109"/>
      <c r="I11" s="109"/>
      <c r="J11" s="109"/>
      <c r="K11" s="109"/>
      <c r="L11" s="109"/>
      <c r="M11" s="109"/>
      <c r="N11" s="109"/>
      <c r="O11" s="109"/>
      <c r="P11" s="109"/>
      <c r="Q11" s="109"/>
      <c r="R11" s="109"/>
      <c r="S11" s="109"/>
      <c r="T11" s="109"/>
      <c r="U11" s="109"/>
      <c r="W11" s="83"/>
      <c r="X11" s="83"/>
      <c r="Y11" s="83"/>
      <c r="Z11" s="83"/>
      <c r="AA11" s="83"/>
      <c r="AB11" s="83"/>
      <c r="AC11" s="83"/>
      <c r="AD11" s="83"/>
      <c r="AE11" s="83"/>
      <c r="AF11" s="83"/>
      <c r="AG11" s="83"/>
      <c r="AH11" s="83"/>
      <c r="AI11" s="83"/>
      <c r="AJ11" s="83"/>
      <c r="AK11" s="83"/>
      <c r="AL11" s="83"/>
      <c r="AM11" s="83"/>
      <c r="AN11" s="83"/>
      <c r="AO11" s="83"/>
      <c r="AP11" s="83"/>
      <c r="AQ11" s="5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</row>
    <row r="12" spans="2:54" ht="12" customHeight="1" x14ac:dyDescent="0.25">
      <c r="B12" s="109"/>
      <c r="C12" s="109"/>
      <c r="D12" s="109"/>
      <c r="E12" s="109"/>
      <c r="F12" s="109"/>
      <c r="G12" s="109"/>
      <c r="H12" s="109"/>
      <c r="I12" s="109"/>
      <c r="J12" s="109"/>
      <c r="K12" s="109"/>
      <c r="L12" s="109"/>
      <c r="M12" s="109"/>
      <c r="N12" s="109"/>
      <c r="O12" s="109"/>
      <c r="P12" s="109"/>
      <c r="Q12" s="109"/>
      <c r="R12" s="109"/>
      <c r="S12" s="109"/>
      <c r="T12" s="109"/>
      <c r="U12" s="109"/>
      <c r="W12" s="83"/>
      <c r="X12" s="83"/>
      <c r="Y12" s="83"/>
      <c r="Z12" s="83"/>
      <c r="AA12" s="83"/>
      <c r="AB12" s="83"/>
      <c r="AC12" s="83"/>
      <c r="AD12" s="83"/>
      <c r="AE12" s="83"/>
      <c r="AF12" s="83"/>
      <c r="AG12" s="83"/>
      <c r="AH12" s="83"/>
      <c r="AI12" s="83"/>
      <c r="AJ12" s="83"/>
      <c r="AK12" s="83"/>
      <c r="AL12" s="83"/>
      <c r="AM12" s="83"/>
      <c r="AN12" s="83"/>
      <c r="AO12" s="83"/>
      <c r="AP12" s="83"/>
      <c r="AQ12" s="5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</row>
    <row r="13" spans="2:54" ht="19.899999999999999" customHeight="1" x14ac:dyDescent="0.25">
      <c r="B13" s="110" t="s">
        <v>10</v>
      </c>
      <c r="C13" s="111"/>
      <c r="D13" s="111"/>
      <c r="E13" s="111"/>
      <c r="F13" s="111"/>
      <c r="G13" s="111"/>
      <c r="H13" s="111"/>
      <c r="I13" s="111"/>
      <c r="J13" s="111"/>
      <c r="K13" s="111"/>
      <c r="L13" s="111"/>
      <c r="M13" s="111"/>
      <c r="N13" s="111"/>
      <c r="O13" s="111"/>
      <c r="P13" s="111"/>
      <c r="Q13" s="111"/>
      <c r="R13" s="111"/>
      <c r="S13" s="111"/>
      <c r="T13" s="111"/>
      <c r="U13" s="111"/>
      <c r="W13" s="6"/>
      <c r="X13" s="6"/>
      <c r="Y13" s="6"/>
      <c r="Z13" s="6"/>
      <c r="AA13" s="102" t="s">
        <v>146</v>
      </c>
      <c r="AB13" s="103"/>
      <c r="AC13" s="103"/>
      <c r="AD13" s="103"/>
      <c r="AE13" s="103"/>
      <c r="AF13" s="103"/>
      <c r="AG13" s="103"/>
      <c r="AH13" s="103"/>
      <c r="AI13" s="103"/>
      <c r="AJ13" s="103"/>
      <c r="AK13" s="103"/>
      <c r="AL13" s="103"/>
      <c r="AM13" s="103"/>
      <c r="AN13" s="103"/>
      <c r="AO13" s="103"/>
      <c r="AP13" s="103"/>
      <c r="AQ13" s="5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</row>
    <row r="14" spans="2:54" ht="19.899999999999999" customHeight="1" x14ac:dyDescent="0.25">
      <c r="B14" s="111"/>
      <c r="C14" s="111"/>
      <c r="D14" s="111"/>
      <c r="E14" s="111"/>
      <c r="F14" s="111"/>
      <c r="G14" s="111"/>
      <c r="H14" s="111"/>
      <c r="I14" s="111"/>
      <c r="J14" s="111"/>
      <c r="K14" s="111"/>
      <c r="L14" s="111"/>
      <c r="M14" s="111"/>
      <c r="N14" s="111"/>
      <c r="O14" s="111"/>
      <c r="P14" s="111"/>
      <c r="Q14" s="111"/>
      <c r="R14" s="111"/>
      <c r="S14" s="111"/>
      <c r="T14" s="111"/>
      <c r="U14" s="111"/>
      <c r="W14" s="6"/>
      <c r="X14" s="6"/>
      <c r="Y14" s="6"/>
      <c r="Z14" s="6"/>
      <c r="AA14" s="103"/>
      <c r="AB14" s="103"/>
      <c r="AC14" s="103"/>
      <c r="AD14" s="103"/>
      <c r="AE14" s="103"/>
      <c r="AF14" s="103"/>
      <c r="AG14" s="103"/>
      <c r="AH14" s="103"/>
      <c r="AI14" s="103"/>
      <c r="AJ14" s="103"/>
      <c r="AK14" s="103"/>
      <c r="AL14" s="103"/>
      <c r="AM14" s="103"/>
      <c r="AN14" s="103"/>
      <c r="AO14" s="103"/>
      <c r="AP14" s="103"/>
      <c r="AQ14" s="5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</row>
    <row r="15" spans="2:54" ht="19.899999999999999" customHeight="1" x14ac:dyDescent="0.25">
      <c r="B15" s="94" t="s">
        <v>81</v>
      </c>
      <c r="C15" s="94"/>
      <c r="D15" s="94"/>
      <c r="E15" s="94"/>
      <c r="F15" s="94"/>
      <c r="G15" s="94"/>
      <c r="H15" s="94"/>
      <c r="I15" s="94"/>
      <c r="J15" s="94"/>
      <c r="K15" s="94"/>
      <c r="L15" s="94"/>
      <c r="M15" s="94"/>
      <c r="N15" s="94"/>
      <c r="O15" s="95" t="s">
        <v>11</v>
      </c>
      <c r="P15" s="95"/>
      <c r="Q15" s="96" t="s">
        <v>12</v>
      </c>
      <c r="R15" s="96"/>
      <c r="S15" s="97" t="s">
        <v>13</v>
      </c>
      <c r="T15" s="97"/>
      <c r="U15" s="97"/>
      <c r="W15" s="5"/>
      <c r="X15" s="5"/>
      <c r="Y15" s="5"/>
      <c r="Z15" s="5"/>
      <c r="AA15" s="103"/>
      <c r="AB15" s="103"/>
      <c r="AC15" s="103"/>
      <c r="AD15" s="103"/>
      <c r="AE15" s="103"/>
      <c r="AF15" s="103"/>
      <c r="AG15" s="103"/>
      <c r="AH15" s="103"/>
      <c r="AI15" s="103"/>
      <c r="AJ15" s="103"/>
      <c r="AK15" s="103"/>
      <c r="AL15" s="103"/>
      <c r="AM15" s="103"/>
      <c r="AN15" s="103"/>
      <c r="AO15" s="103"/>
      <c r="AP15" s="103"/>
      <c r="AQ15" s="5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</row>
    <row r="16" spans="2:54" ht="19.899999999999999" customHeight="1" x14ac:dyDescent="0.25">
      <c r="B16" s="92" t="s">
        <v>126</v>
      </c>
      <c r="C16" s="92"/>
      <c r="D16" s="92"/>
      <c r="E16" s="92"/>
      <c r="F16" s="92"/>
      <c r="G16" s="92"/>
      <c r="H16" s="92"/>
      <c r="I16" s="92"/>
      <c r="J16" s="92"/>
      <c r="K16" s="92"/>
      <c r="L16" s="92"/>
      <c r="M16" s="92"/>
      <c r="N16" s="92"/>
      <c r="O16" s="89">
        <f>B27</f>
        <v>0</v>
      </c>
      <c r="P16" s="89"/>
      <c r="Q16" s="90">
        <f t="shared" ref="Q16:Q22" si="0">CEILING(O16,1)</f>
        <v>0</v>
      </c>
      <c r="R16" s="90"/>
      <c r="S16" s="91" t="s">
        <v>14</v>
      </c>
      <c r="T16" s="91"/>
      <c r="U16" s="91"/>
      <c r="W16" s="5"/>
      <c r="X16" s="5"/>
      <c r="Y16" s="5"/>
      <c r="Z16" s="5"/>
      <c r="AA16" s="103"/>
      <c r="AB16" s="103"/>
      <c r="AC16" s="103"/>
      <c r="AD16" s="103"/>
      <c r="AE16" s="103"/>
      <c r="AF16" s="103"/>
      <c r="AG16" s="103"/>
      <c r="AH16" s="103"/>
      <c r="AI16" s="103"/>
      <c r="AJ16" s="103"/>
      <c r="AK16" s="103"/>
      <c r="AL16" s="103"/>
      <c r="AM16" s="103"/>
      <c r="AN16" s="103"/>
      <c r="AO16" s="103"/>
      <c r="AP16" s="103"/>
      <c r="AQ16" s="5"/>
    </row>
    <row r="17" spans="2:43" ht="19.899999999999999" customHeight="1" x14ac:dyDescent="0.25">
      <c r="B17" s="93" t="s">
        <v>98</v>
      </c>
      <c r="C17" s="92"/>
      <c r="D17" s="92"/>
      <c r="E17" s="92"/>
      <c r="F17" s="92"/>
      <c r="G17" s="92"/>
      <c r="H17" s="92"/>
      <c r="I17" s="92"/>
      <c r="J17" s="92"/>
      <c r="K17" s="92"/>
      <c r="L17" s="92"/>
      <c r="M17" s="92"/>
      <c r="N17" s="92"/>
      <c r="O17" s="89">
        <f>E27+H27</f>
        <v>0</v>
      </c>
      <c r="P17" s="89"/>
      <c r="Q17" s="90">
        <f t="shared" si="0"/>
        <v>0</v>
      </c>
      <c r="R17" s="90"/>
      <c r="S17" s="91" t="s">
        <v>15</v>
      </c>
      <c r="T17" s="91"/>
      <c r="U17" s="91"/>
      <c r="W17" s="5"/>
      <c r="X17" s="5"/>
      <c r="Y17" s="5"/>
      <c r="Z17" s="5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  <c r="AM17" s="6"/>
      <c r="AN17" s="6"/>
      <c r="AO17" s="6"/>
      <c r="AP17" s="6"/>
      <c r="AQ17" s="5"/>
    </row>
    <row r="18" spans="2:43" ht="19.899999999999999" customHeight="1" x14ac:dyDescent="0.25">
      <c r="B18" s="92" t="s">
        <v>82</v>
      </c>
      <c r="C18" s="92"/>
      <c r="D18" s="92"/>
      <c r="E18" s="92"/>
      <c r="F18" s="92"/>
      <c r="G18" s="92"/>
      <c r="H18" s="92"/>
      <c r="I18" s="92"/>
      <c r="J18" s="92"/>
      <c r="K18" s="92"/>
      <c r="L18" s="92"/>
      <c r="M18" s="92"/>
      <c r="N18" s="92"/>
      <c r="O18" s="89">
        <f>K27</f>
        <v>0</v>
      </c>
      <c r="P18" s="89"/>
      <c r="Q18" s="90">
        <f t="shared" si="0"/>
        <v>0</v>
      </c>
      <c r="R18" s="90"/>
      <c r="S18" s="91" t="s">
        <v>142</v>
      </c>
      <c r="T18" s="91"/>
      <c r="U18" s="91"/>
      <c r="W18" s="5"/>
      <c r="X18" s="83" t="s">
        <v>56</v>
      </c>
      <c r="Y18" s="83"/>
      <c r="Z18" s="83"/>
      <c r="AA18" s="83"/>
      <c r="AB18" s="83"/>
      <c r="AC18" s="83"/>
      <c r="AD18" s="83"/>
      <c r="AE18" s="83"/>
      <c r="AF18" s="83"/>
      <c r="AG18" s="83"/>
      <c r="AH18" s="83"/>
      <c r="AI18" s="83"/>
      <c r="AJ18" s="83"/>
      <c r="AK18" s="83"/>
      <c r="AL18" s="83"/>
      <c r="AM18" s="83"/>
      <c r="AN18" s="6"/>
      <c r="AO18" s="6"/>
      <c r="AP18" s="6"/>
      <c r="AQ18" s="5"/>
    </row>
    <row r="19" spans="2:43" ht="19.899999999999999" customHeight="1" x14ac:dyDescent="0.25">
      <c r="B19" s="92" t="s">
        <v>83</v>
      </c>
      <c r="C19" s="92"/>
      <c r="D19" s="92"/>
      <c r="E19" s="92"/>
      <c r="F19" s="92"/>
      <c r="G19" s="92"/>
      <c r="H19" s="92"/>
      <c r="I19" s="92"/>
      <c r="J19" s="92"/>
      <c r="K19" s="92"/>
      <c r="L19" s="92"/>
      <c r="M19" s="92"/>
      <c r="N19" s="92"/>
      <c r="O19" s="89">
        <f>Q27</f>
        <v>0</v>
      </c>
      <c r="P19" s="89"/>
      <c r="Q19" s="90">
        <f t="shared" si="0"/>
        <v>0</v>
      </c>
      <c r="R19" s="90"/>
      <c r="S19" s="91" t="s">
        <v>14</v>
      </c>
      <c r="T19" s="91"/>
      <c r="U19" s="91"/>
      <c r="W19" s="5"/>
      <c r="X19" s="83"/>
      <c r="Y19" s="83"/>
      <c r="Z19" s="83"/>
      <c r="AA19" s="83"/>
      <c r="AB19" s="83"/>
      <c r="AC19" s="83"/>
      <c r="AD19" s="83"/>
      <c r="AE19" s="83"/>
      <c r="AF19" s="83"/>
      <c r="AG19" s="83"/>
      <c r="AH19" s="83"/>
      <c r="AI19" s="83"/>
      <c r="AJ19" s="83"/>
      <c r="AK19" s="83"/>
      <c r="AL19" s="83"/>
      <c r="AM19" s="83"/>
      <c r="AN19" s="5"/>
      <c r="AO19" s="5"/>
      <c r="AP19" s="5"/>
      <c r="AQ19" s="5"/>
    </row>
    <row r="20" spans="2:43" ht="19.899999999999999" customHeight="1" x14ac:dyDescent="0.25">
      <c r="B20" s="93" t="s">
        <v>127</v>
      </c>
      <c r="C20" s="92"/>
      <c r="D20" s="92"/>
      <c r="E20" s="92"/>
      <c r="F20" s="92"/>
      <c r="G20" s="92"/>
      <c r="H20" s="92"/>
      <c r="I20" s="92"/>
      <c r="J20" s="92"/>
      <c r="K20" s="92"/>
      <c r="L20" s="92"/>
      <c r="M20" s="92"/>
      <c r="N20" s="92"/>
      <c r="O20" s="89">
        <f>N27</f>
        <v>0</v>
      </c>
      <c r="P20" s="89"/>
      <c r="Q20" s="90">
        <f t="shared" si="0"/>
        <v>0</v>
      </c>
      <c r="R20" s="90"/>
      <c r="S20" s="91" t="s">
        <v>14</v>
      </c>
      <c r="T20" s="91"/>
      <c r="U20" s="91"/>
      <c r="W20" s="5"/>
      <c r="X20" s="83"/>
      <c r="Y20" s="83"/>
      <c r="Z20" s="83"/>
      <c r="AA20" s="83"/>
      <c r="AB20" s="83"/>
      <c r="AC20" s="83"/>
      <c r="AD20" s="83"/>
      <c r="AE20" s="83"/>
      <c r="AF20" s="83"/>
      <c r="AG20" s="83"/>
      <c r="AH20" s="83"/>
      <c r="AI20" s="83"/>
      <c r="AJ20" s="83"/>
      <c r="AK20" s="83"/>
      <c r="AL20" s="83"/>
      <c r="AM20" s="83"/>
      <c r="AN20" s="5"/>
      <c r="AO20" s="5"/>
      <c r="AP20" s="5"/>
      <c r="AQ20" s="5"/>
    </row>
    <row r="21" spans="2:43" ht="19.899999999999999" customHeight="1" x14ac:dyDescent="0.25">
      <c r="B21" s="92" t="s">
        <v>84</v>
      </c>
      <c r="C21" s="92"/>
      <c r="D21" s="92"/>
      <c r="E21" s="92"/>
      <c r="F21" s="92"/>
      <c r="G21" s="92"/>
      <c r="H21" s="92"/>
      <c r="I21" s="92"/>
      <c r="J21" s="92"/>
      <c r="K21" s="92"/>
      <c r="L21" s="92"/>
      <c r="M21" s="92"/>
      <c r="N21" s="92"/>
      <c r="O21" s="89">
        <f>T27</f>
        <v>0</v>
      </c>
      <c r="P21" s="89"/>
      <c r="Q21" s="90">
        <f t="shared" si="0"/>
        <v>0</v>
      </c>
      <c r="R21" s="90"/>
      <c r="S21" s="91" t="s">
        <v>1</v>
      </c>
      <c r="T21" s="91"/>
      <c r="U21" s="91"/>
      <c r="W21" s="5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  <c r="AM21" s="6"/>
      <c r="AN21" s="5"/>
      <c r="AO21" s="5"/>
      <c r="AP21" s="5"/>
      <c r="AQ21" s="5"/>
    </row>
    <row r="22" spans="2:43" ht="19.899999999999999" customHeight="1" x14ac:dyDescent="0.25">
      <c r="B22" s="92" t="s">
        <v>151</v>
      </c>
      <c r="C22" s="92"/>
      <c r="D22" s="92"/>
      <c r="E22" s="92"/>
      <c r="F22" s="92"/>
      <c r="G22" s="92"/>
      <c r="H22" s="92"/>
      <c r="I22" s="92"/>
      <c r="J22" s="92"/>
      <c r="K22" s="92"/>
      <c r="L22" s="92"/>
      <c r="M22" s="92"/>
      <c r="N22" s="92"/>
      <c r="O22" s="89">
        <f>W27</f>
        <v>0</v>
      </c>
      <c r="P22" s="89"/>
      <c r="Q22" s="90">
        <f t="shared" si="0"/>
        <v>0</v>
      </c>
      <c r="R22" s="90"/>
      <c r="S22" s="91" t="s">
        <v>16</v>
      </c>
      <c r="T22" s="91"/>
      <c r="U22" s="91"/>
      <c r="W22" s="5"/>
      <c r="X22" s="6"/>
      <c r="Y22" s="6"/>
      <c r="Z22" s="6"/>
      <c r="AA22" s="81" t="s">
        <v>131</v>
      </c>
      <c r="AB22" s="81"/>
      <c r="AC22" s="81"/>
      <c r="AD22" s="81"/>
      <c r="AE22" s="81"/>
      <c r="AF22" s="81"/>
      <c r="AG22" s="81"/>
      <c r="AH22" s="81"/>
      <c r="AI22" s="81"/>
      <c r="AJ22" s="81"/>
      <c r="AK22" s="81"/>
      <c r="AL22" s="81"/>
      <c r="AM22" s="81"/>
      <c r="AN22" s="5"/>
      <c r="AO22" s="5"/>
      <c r="AP22" s="5"/>
      <c r="AQ22" s="5"/>
    </row>
    <row r="23" spans="2:43" ht="28.5" customHeight="1" x14ac:dyDescent="0.25"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5"/>
      <c r="X23" s="5"/>
      <c r="Y23" s="7"/>
      <c r="Z23" s="7"/>
      <c r="AA23" s="81"/>
      <c r="AB23" s="81"/>
      <c r="AC23" s="81"/>
      <c r="AD23" s="81"/>
      <c r="AE23" s="81"/>
      <c r="AF23" s="81"/>
      <c r="AG23" s="81"/>
      <c r="AH23" s="81"/>
      <c r="AI23" s="81"/>
      <c r="AJ23" s="81"/>
      <c r="AK23" s="81"/>
      <c r="AL23" s="81"/>
      <c r="AM23" s="81"/>
      <c r="AN23" s="5"/>
      <c r="AO23" s="5"/>
      <c r="AP23" s="5"/>
      <c r="AQ23" s="5"/>
    </row>
    <row r="24" spans="2:43" ht="19.899999999999999" hidden="1" customHeight="1" x14ac:dyDescent="0.25">
      <c r="B24" s="88" t="s">
        <v>17</v>
      </c>
      <c r="C24" s="88"/>
      <c r="D24" s="88"/>
      <c r="E24" s="88"/>
      <c r="F24" s="88"/>
      <c r="G24" s="88"/>
      <c r="H24" s="88"/>
      <c r="I24" s="88"/>
      <c r="J24" s="88"/>
      <c r="K24" s="88"/>
      <c r="L24" s="88"/>
      <c r="M24" s="88"/>
      <c r="N24" s="88"/>
      <c r="O24" s="88"/>
      <c r="P24" s="88"/>
      <c r="Q24" s="88"/>
      <c r="R24" s="88"/>
      <c r="S24" s="88"/>
      <c r="T24" s="88"/>
      <c r="U24" s="88"/>
      <c r="V24" s="88"/>
      <c r="W24" s="88"/>
      <c r="X24" s="88"/>
      <c r="Y24" s="88"/>
      <c r="Z24" s="8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Q24" s="5"/>
    </row>
    <row r="25" spans="2:43" ht="19.899999999999999" hidden="1" customHeight="1" x14ac:dyDescent="0.25">
      <c r="B25" s="85" t="s">
        <v>18</v>
      </c>
      <c r="C25" s="85"/>
      <c r="D25" s="85"/>
      <c r="E25" s="85" t="s">
        <v>19</v>
      </c>
      <c r="F25" s="85"/>
      <c r="G25" s="85"/>
      <c r="H25" s="85" t="s">
        <v>20</v>
      </c>
      <c r="I25" s="85"/>
      <c r="J25" s="85"/>
      <c r="K25" s="85" t="s">
        <v>21</v>
      </c>
      <c r="L25" s="85"/>
      <c r="M25" s="85"/>
      <c r="N25" s="85" t="s">
        <v>22</v>
      </c>
      <c r="O25" s="85"/>
      <c r="P25" s="85"/>
      <c r="Q25" s="85" t="s">
        <v>23</v>
      </c>
      <c r="R25" s="85"/>
      <c r="S25" s="85"/>
      <c r="T25" s="85" t="s">
        <v>24</v>
      </c>
      <c r="U25" s="85"/>
      <c r="V25" s="85"/>
      <c r="W25" s="85" t="s">
        <v>25</v>
      </c>
      <c r="X25" s="85"/>
      <c r="Y25" s="85"/>
      <c r="Z25" s="8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Q25" s="5"/>
    </row>
    <row r="26" spans="2:43" ht="19.899999999999999" hidden="1" customHeight="1" thickBot="1" x14ac:dyDescent="0.3">
      <c r="B26" s="86"/>
      <c r="C26" s="86"/>
      <c r="D26" s="86"/>
      <c r="E26" s="86"/>
      <c r="F26" s="86"/>
      <c r="G26" s="86"/>
      <c r="H26" s="86"/>
      <c r="I26" s="86"/>
      <c r="J26" s="86"/>
      <c r="K26" s="86"/>
      <c r="L26" s="86"/>
      <c r="M26" s="86"/>
      <c r="N26" s="86"/>
      <c r="O26" s="86"/>
      <c r="P26" s="86"/>
      <c r="Q26" s="86"/>
      <c r="R26" s="86"/>
      <c r="S26" s="86"/>
      <c r="T26" s="86"/>
      <c r="U26" s="86"/>
      <c r="V26" s="86"/>
      <c r="W26" s="86"/>
      <c r="X26" s="86"/>
      <c r="Y26" s="86"/>
      <c r="Z26" s="8"/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9"/>
      <c r="AL26" s="9"/>
      <c r="AM26" s="9"/>
      <c r="AQ26" s="5"/>
    </row>
    <row r="27" spans="2:43" ht="19.899999999999999" hidden="1" customHeight="1" thickTop="1" x14ac:dyDescent="0.25">
      <c r="B27" s="87">
        <f>B6*1.1/30</f>
        <v>0</v>
      </c>
      <c r="C27" s="87"/>
      <c r="D27" s="87"/>
      <c r="E27" s="87">
        <f>F6/21</f>
        <v>0</v>
      </c>
      <c r="F27" s="87"/>
      <c r="G27" s="87"/>
      <c r="H27" s="87">
        <f>B6*1.1/3</f>
        <v>0</v>
      </c>
      <c r="I27" s="87"/>
      <c r="J27" s="87"/>
      <c r="K27" s="87">
        <f>J6/9</f>
        <v>0</v>
      </c>
      <c r="L27" s="87"/>
      <c r="M27" s="87"/>
      <c r="N27" s="87">
        <f>N6/6</f>
        <v>0</v>
      </c>
      <c r="O27" s="87"/>
      <c r="P27" s="87"/>
      <c r="Q27" s="87">
        <f>R6*1.1/7.5</f>
        <v>0</v>
      </c>
      <c r="R27" s="87"/>
      <c r="S27" s="87"/>
      <c r="T27" s="87">
        <f>B6*28*1.1/582</f>
        <v>0</v>
      </c>
      <c r="U27" s="87"/>
      <c r="V27" s="87"/>
      <c r="W27" s="87">
        <f>B6/17</f>
        <v>0</v>
      </c>
      <c r="X27" s="87"/>
      <c r="Y27" s="87"/>
      <c r="Z27" s="8"/>
      <c r="AA27" s="9"/>
      <c r="AB27" s="9"/>
      <c r="AC27" s="9"/>
      <c r="AD27" s="9"/>
      <c r="AE27" s="9"/>
      <c r="AF27" s="9"/>
      <c r="AG27" s="9"/>
      <c r="AH27" s="9"/>
      <c r="AI27" s="9"/>
      <c r="AJ27" s="9"/>
      <c r="AK27" s="9"/>
      <c r="AL27" s="9"/>
      <c r="AM27" s="9"/>
      <c r="AQ27" s="5"/>
    </row>
    <row r="28" spans="2:43" ht="19.899999999999999" hidden="1" customHeight="1" x14ac:dyDescent="0.25">
      <c r="B28" s="77" t="s">
        <v>26</v>
      </c>
      <c r="C28" s="77"/>
      <c r="D28" s="77"/>
      <c r="E28" s="77" t="s">
        <v>27</v>
      </c>
      <c r="F28" s="77"/>
      <c r="G28" s="77"/>
      <c r="H28" s="77" t="s">
        <v>27</v>
      </c>
      <c r="I28" s="77"/>
      <c r="J28" s="77"/>
      <c r="K28" s="77" t="s">
        <v>27</v>
      </c>
      <c r="L28" s="77"/>
      <c r="M28" s="77"/>
      <c r="N28" s="77" t="s">
        <v>28</v>
      </c>
      <c r="O28" s="77"/>
      <c r="P28" s="77"/>
      <c r="Q28" s="77" t="s">
        <v>29</v>
      </c>
      <c r="R28" s="77"/>
      <c r="S28" s="77"/>
      <c r="T28" s="77" t="s">
        <v>0</v>
      </c>
      <c r="U28" s="77"/>
      <c r="V28" s="77"/>
      <c r="W28" s="77" t="s">
        <v>30</v>
      </c>
      <c r="X28" s="77"/>
      <c r="Y28" s="77"/>
      <c r="Z28" s="8"/>
      <c r="AA28" s="9"/>
      <c r="AB28" s="9"/>
      <c r="AC28" s="9"/>
      <c r="AD28" s="9"/>
      <c r="AE28" s="9"/>
      <c r="AF28" s="9"/>
      <c r="AG28" s="9"/>
      <c r="AH28" s="9"/>
      <c r="AI28" s="9"/>
      <c r="AJ28" s="9"/>
      <c r="AK28" s="9"/>
      <c r="AL28" s="9"/>
      <c r="AM28" s="9"/>
      <c r="AQ28" s="5"/>
    </row>
    <row r="29" spans="2:43" s="4" customFormat="1" ht="19.899999999999999" hidden="1" customHeight="1" x14ac:dyDescent="0.25">
      <c r="B29" s="78">
        <f>B6/300*10000/2/275</f>
        <v>0</v>
      </c>
      <c r="C29" s="78"/>
      <c r="D29" s="78"/>
      <c r="E29" s="78"/>
      <c r="F29" s="79" t="str">
        <f>IF(N6&lt;B29, "POZOR Nedostatečně odvětráno! Více na posledním listu anebo na www.iko.cz", "Vaše střecha je odvětrána správně. Více o odvětrání v posledním listu.")</f>
        <v>Vaše střecha je odvětrána správně. Více o odvětrání v posledním listu.</v>
      </c>
      <c r="G29" s="79"/>
      <c r="H29" s="79"/>
      <c r="I29" s="79"/>
      <c r="J29" s="79"/>
      <c r="K29" s="79"/>
      <c r="L29" s="79"/>
      <c r="M29" s="79"/>
      <c r="N29" s="79"/>
      <c r="O29" s="79"/>
      <c r="P29" s="79"/>
      <c r="Q29" s="79"/>
      <c r="R29" s="79"/>
      <c r="S29" s="79"/>
      <c r="T29" s="79"/>
      <c r="U29" s="79"/>
      <c r="V29" s="79"/>
      <c r="W29" s="79"/>
      <c r="X29" s="79"/>
      <c r="Y29" s="79"/>
      <c r="Z29" s="8"/>
      <c r="AA29" s="9"/>
      <c r="AB29" s="9"/>
      <c r="AC29" s="9"/>
      <c r="AD29" s="9"/>
      <c r="AE29" s="9"/>
      <c r="AF29" s="9"/>
      <c r="AG29" s="9"/>
      <c r="AH29" s="9"/>
      <c r="AI29" s="9"/>
      <c r="AJ29" s="9"/>
      <c r="AK29" s="9"/>
      <c r="AL29" s="9"/>
      <c r="AM29" s="9"/>
      <c r="AQ29" s="5"/>
    </row>
    <row r="30" spans="2:43" ht="19.899999999999999" hidden="1" customHeight="1" x14ac:dyDescent="0.25">
      <c r="Z30" s="8"/>
      <c r="AA30" s="9"/>
      <c r="AB30" s="9"/>
      <c r="AC30" s="9"/>
      <c r="AD30" s="9"/>
      <c r="AE30" s="9"/>
      <c r="AF30" s="9"/>
      <c r="AG30" s="9"/>
      <c r="AH30" s="9"/>
      <c r="AI30" s="9"/>
      <c r="AJ30" s="9"/>
      <c r="AK30" s="9"/>
      <c r="AL30" s="9"/>
      <c r="AM30" s="9"/>
      <c r="AQ30" s="5"/>
    </row>
    <row r="31" spans="2:43" ht="17.45" customHeight="1" x14ac:dyDescent="0.25">
      <c r="B31" s="80" t="s">
        <v>32</v>
      </c>
      <c r="C31" s="80"/>
      <c r="D31" s="80"/>
      <c r="E31" s="80"/>
      <c r="F31" s="80"/>
      <c r="G31" s="80"/>
      <c r="H31" s="80"/>
      <c r="I31" s="80"/>
      <c r="J31" s="80"/>
      <c r="K31" s="80"/>
      <c r="L31" s="80"/>
      <c r="M31" s="80"/>
      <c r="N31" s="80"/>
      <c r="O31" s="80"/>
      <c r="P31" s="80"/>
      <c r="Q31" s="80"/>
      <c r="R31" s="80"/>
      <c r="S31" s="80"/>
      <c r="T31" s="80"/>
      <c r="U31" s="80"/>
      <c r="V31" s="10"/>
      <c r="W31" s="11"/>
      <c r="X31" s="11"/>
      <c r="Y31" s="11"/>
      <c r="Z31" s="7"/>
      <c r="AA31" s="12"/>
      <c r="AB31" s="12"/>
      <c r="AC31" s="12"/>
      <c r="AD31" s="12"/>
      <c r="AE31" s="12"/>
      <c r="AF31" s="12"/>
      <c r="AG31" s="12"/>
      <c r="AH31" s="12"/>
      <c r="AI31" s="12"/>
      <c r="AJ31" s="12"/>
      <c r="AK31" s="12"/>
      <c r="AL31" s="12"/>
      <c r="AM31" s="12"/>
      <c r="AN31" s="5"/>
      <c r="AO31" s="5"/>
      <c r="AP31" s="5"/>
      <c r="AQ31" s="5"/>
    </row>
    <row r="32" spans="2:43" ht="24.75" customHeight="1" x14ac:dyDescent="0.25">
      <c r="B32" s="82" t="s">
        <v>57</v>
      </c>
      <c r="C32" s="82"/>
      <c r="D32" s="82"/>
      <c r="E32" s="82"/>
      <c r="F32" s="82"/>
      <c r="G32" s="82"/>
      <c r="H32" s="82"/>
      <c r="I32" s="82"/>
      <c r="J32" s="82"/>
      <c r="K32" s="82"/>
      <c r="L32" s="82"/>
      <c r="M32" s="82"/>
      <c r="N32" s="82"/>
      <c r="O32" s="82"/>
      <c r="P32" s="82"/>
      <c r="Q32" s="82"/>
      <c r="R32" s="82"/>
      <c r="S32" s="82"/>
      <c r="T32" s="82"/>
      <c r="U32" s="82"/>
      <c r="V32" s="13"/>
      <c r="W32" s="14"/>
      <c r="X32" s="14"/>
      <c r="Y32" s="14"/>
      <c r="Z32" s="7"/>
      <c r="AA32" s="81" t="s">
        <v>55</v>
      </c>
      <c r="AB32" s="81"/>
      <c r="AC32" s="81"/>
      <c r="AD32" s="81"/>
      <c r="AE32" s="81"/>
      <c r="AF32" s="81"/>
      <c r="AG32" s="81"/>
      <c r="AH32" s="81"/>
      <c r="AI32" s="81"/>
      <c r="AJ32" s="81"/>
      <c r="AK32" s="81"/>
      <c r="AL32" s="81"/>
      <c r="AM32" s="81"/>
      <c r="AN32" s="81"/>
      <c r="AO32" s="81"/>
      <c r="AP32" s="81"/>
      <c r="AQ32" s="5"/>
    </row>
    <row r="33" spans="2:43" ht="25.5" customHeight="1" x14ac:dyDescent="0.25">
      <c r="B33" s="82" t="s">
        <v>58</v>
      </c>
      <c r="C33" s="82"/>
      <c r="D33" s="82"/>
      <c r="E33" s="82"/>
      <c r="F33" s="82"/>
      <c r="G33" s="82"/>
      <c r="H33" s="82"/>
      <c r="I33" s="82"/>
      <c r="J33" s="82"/>
      <c r="K33" s="82"/>
      <c r="L33" s="82"/>
      <c r="M33" s="82"/>
      <c r="N33" s="82"/>
      <c r="O33" s="82"/>
      <c r="P33" s="82"/>
      <c r="Q33" s="82"/>
      <c r="R33" s="82"/>
      <c r="S33" s="82"/>
      <c r="T33" s="82"/>
      <c r="U33" s="82"/>
      <c r="W33" s="5"/>
      <c r="X33" s="5"/>
      <c r="Y33" s="5"/>
      <c r="Z33" s="5"/>
      <c r="AA33" s="81"/>
      <c r="AB33" s="81"/>
      <c r="AC33" s="81"/>
      <c r="AD33" s="81"/>
      <c r="AE33" s="81"/>
      <c r="AF33" s="81"/>
      <c r="AG33" s="81"/>
      <c r="AH33" s="81"/>
      <c r="AI33" s="81"/>
      <c r="AJ33" s="81"/>
      <c r="AK33" s="81"/>
      <c r="AL33" s="81"/>
      <c r="AM33" s="81"/>
      <c r="AN33" s="81"/>
      <c r="AO33" s="81"/>
      <c r="AP33" s="81"/>
      <c r="AQ33" s="5"/>
    </row>
    <row r="34" spans="2:43" ht="17.25" customHeight="1" x14ac:dyDescent="0.25">
      <c r="B34" s="82"/>
      <c r="C34" s="82"/>
      <c r="D34" s="82"/>
      <c r="E34" s="82"/>
      <c r="F34" s="82"/>
      <c r="G34" s="82"/>
      <c r="H34" s="82"/>
      <c r="I34" s="82"/>
      <c r="J34" s="82"/>
      <c r="K34" s="82"/>
      <c r="L34" s="82"/>
      <c r="M34" s="82"/>
      <c r="N34" s="82"/>
      <c r="O34" s="82"/>
      <c r="P34" s="82"/>
      <c r="Q34" s="82"/>
      <c r="R34" s="82"/>
      <c r="S34" s="82"/>
      <c r="T34" s="82"/>
      <c r="U34" s="82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</row>
    <row r="35" spans="2:43" ht="21.75" customHeight="1" x14ac:dyDescent="0.25">
      <c r="B35" s="82" t="s">
        <v>59</v>
      </c>
      <c r="C35" s="82"/>
      <c r="D35" s="82"/>
      <c r="E35" s="82"/>
      <c r="F35" s="82"/>
      <c r="G35" s="82"/>
      <c r="H35" s="82"/>
      <c r="I35" s="82"/>
      <c r="J35" s="82"/>
      <c r="K35" s="82"/>
      <c r="L35" s="82"/>
      <c r="M35" s="82"/>
      <c r="N35" s="82"/>
      <c r="O35" s="82"/>
      <c r="P35" s="82"/>
      <c r="Q35" s="82"/>
      <c r="R35" s="82"/>
      <c r="S35" s="82"/>
      <c r="T35" s="82"/>
      <c r="U35" s="82"/>
      <c r="W35" s="5"/>
      <c r="X35" s="83" t="s">
        <v>54</v>
      </c>
      <c r="Y35" s="83"/>
      <c r="Z35" s="83"/>
      <c r="AA35" s="83"/>
      <c r="AB35" s="83"/>
      <c r="AC35" s="83"/>
      <c r="AD35" s="83"/>
      <c r="AE35" s="83"/>
      <c r="AF35" s="83"/>
      <c r="AG35" s="83"/>
      <c r="AH35" s="83"/>
      <c r="AI35" s="83"/>
      <c r="AJ35" s="83"/>
      <c r="AK35" s="83"/>
      <c r="AL35" s="83"/>
      <c r="AM35" s="5"/>
      <c r="AN35" s="5"/>
      <c r="AO35" s="5"/>
      <c r="AP35" s="5"/>
      <c r="AQ35" s="5"/>
    </row>
    <row r="36" spans="2:43" ht="23.25" customHeight="1" x14ac:dyDescent="0.25">
      <c r="B36" s="82" t="s">
        <v>147</v>
      </c>
      <c r="C36" s="82"/>
      <c r="D36" s="82"/>
      <c r="E36" s="82"/>
      <c r="F36" s="82"/>
      <c r="G36" s="82"/>
      <c r="H36" s="82"/>
      <c r="I36" s="82"/>
      <c r="J36" s="82"/>
      <c r="K36" s="82"/>
      <c r="L36" s="82"/>
      <c r="M36" s="82"/>
      <c r="N36" s="82"/>
      <c r="O36" s="82"/>
      <c r="P36" s="82"/>
      <c r="Q36" s="82"/>
      <c r="R36" s="82"/>
      <c r="S36" s="82"/>
      <c r="T36" s="82"/>
      <c r="U36" s="82"/>
      <c r="W36" s="5"/>
      <c r="X36" s="83"/>
      <c r="Y36" s="83"/>
      <c r="Z36" s="83"/>
      <c r="AA36" s="83"/>
      <c r="AB36" s="83"/>
      <c r="AC36" s="83"/>
      <c r="AD36" s="83"/>
      <c r="AE36" s="83"/>
      <c r="AF36" s="83"/>
      <c r="AG36" s="83"/>
      <c r="AH36" s="83"/>
      <c r="AI36" s="83"/>
      <c r="AJ36" s="83"/>
      <c r="AK36" s="83"/>
      <c r="AL36" s="83"/>
      <c r="AM36" s="5"/>
      <c r="AN36" s="5"/>
      <c r="AO36" s="5"/>
      <c r="AP36" s="5"/>
      <c r="AQ36" s="5"/>
    </row>
    <row r="37" spans="2:43" ht="19.899999999999999" customHeight="1" x14ac:dyDescent="0.25">
      <c r="B37" s="84" t="s">
        <v>31</v>
      </c>
      <c r="C37" s="84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</row>
    <row r="38" spans="2:43" ht="19.899999999999999" customHeight="1" x14ac:dyDescent="0.25"/>
    <row r="39" spans="2:43" ht="19.899999999999999" customHeight="1" x14ac:dyDescent="0.25"/>
    <row r="40" spans="2:43" ht="19.899999999999999" customHeight="1" x14ac:dyDescent="0.25"/>
    <row r="41" spans="2:43" ht="19.899999999999999" customHeight="1" x14ac:dyDescent="0.25"/>
    <row r="42" spans="2:43" ht="19.899999999999999" customHeight="1" x14ac:dyDescent="0.25"/>
    <row r="43" spans="2:43" ht="19.899999999999999" customHeight="1" x14ac:dyDescent="0.25"/>
    <row r="44" spans="2:43" ht="19.899999999999999" customHeight="1" x14ac:dyDescent="0.25"/>
    <row r="45" spans="2:43" ht="19.899999999999999" customHeight="1" x14ac:dyDescent="0.25"/>
    <row r="46" spans="2:43" ht="19.899999999999999" customHeight="1" x14ac:dyDescent="0.25"/>
    <row r="47" spans="2:43" ht="19.899999999999999" customHeight="1" x14ac:dyDescent="0.25"/>
    <row r="48" spans="2:43" ht="19.899999999999999" customHeight="1" x14ac:dyDescent="0.25"/>
    <row r="49" ht="19.899999999999999" customHeight="1" x14ac:dyDescent="0.25"/>
    <row r="50" ht="19.899999999999999" customHeight="1" x14ac:dyDescent="0.25"/>
    <row r="51" ht="19.899999999999999" customHeight="1" x14ac:dyDescent="0.25"/>
    <row r="52" ht="19.899999999999999" customHeight="1" x14ac:dyDescent="0.25"/>
    <row r="53" ht="19.899999999999999" customHeight="1" x14ac:dyDescent="0.25"/>
    <row r="54" ht="19.899999999999999" customHeight="1" x14ac:dyDescent="0.25"/>
    <row r="55" ht="19.899999999999999" customHeight="1" x14ac:dyDescent="0.25"/>
    <row r="56" ht="19.899999999999999" customHeight="1" x14ac:dyDescent="0.25"/>
    <row r="57" ht="19.899999999999999" customHeight="1" x14ac:dyDescent="0.25"/>
    <row r="58" ht="19.899999999999999" customHeight="1" x14ac:dyDescent="0.25"/>
    <row r="59" ht="19.899999999999999" customHeight="1" x14ac:dyDescent="0.25"/>
    <row r="60" ht="19.899999999999999" customHeight="1" x14ac:dyDescent="0.25"/>
    <row r="61" ht="19.899999999999999" customHeight="1" x14ac:dyDescent="0.25"/>
    <row r="62" ht="19.899999999999999" customHeight="1" x14ac:dyDescent="0.25"/>
    <row r="63" ht="19.899999999999999" customHeight="1" x14ac:dyDescent="0.25"/>
    <row r="64" ht="19.899999999999999" customHeight="1" x14ac:dyDescent="0.25"/>
    <row r="65" ht="19.899999999999999" customHeight="1" x14ac:dyDescent="0.25"/>
    <row r="66" ht="19.899999999999999" customHeight="1" x14ac:dyDescent="0.25"/>
    <row r="67" ht="19.899999999999999" customHeight="1" x14ac:dyDescent="0.25"/>
    <row r="68" ht="19.899999999999999" customHeight="1" x14ac:dyDescent="0.25"/>
    <row r="69" ht="19.899999999999999" customHeight="1" x14ac:dyDescent="0.25"/>
    <row r="70" ht="19.899999999999999" customHeight="1" x14ac:dyDescent="0.25"/>
    <row r="71" ht="19.899999999999999" customHeight="1" x14ac:dyDescent="0.25"/>
    <row r="72" ht="19.899999999999999" customHeight="1" x14ac:dyDescent="0.25"/>
    <row r="73" ht="19.899999999999999" customHeight="1" x14ac:dyDescent="0.25"/>
    <row r="74" ht="19.899999999999999" customHeight="1" x14ac:dyDescent="0.25"/>
    <row r="75" ht="19.899999999999999" customHeight="1" x14ac:dyDescent="0.25"/>
    <row r="76" ht="19.899999999999999" customHeight="1" x14ac:dyDescent="0.25"/>
    <row r="77" ht="19.899999999999999" customHeight="1" x14ac:dyDescent="0.25"/>
    <row r="78" ht="19.899999999999999" customHeight="1" x14ac:dyDescent="0.25"/>
    <row r="79" ht="19.899999999999999" customHeight="1" x14ac:dyDescent="0.25"/>
    <row r="80" ht="19.899999999999999" customHeight="1" x14ac:dyDescent="0.25"/>
    <row r="81" ht="19.899999999999999" customHeight="1" x14ac:dyDescent="0.25"/>
    <row r="82" ht="19.899999999999999" customHeight="1" x14ac:dyDescent="0.25"/>
    <row r="83" ht="19.899999999999999" customHeight="1" x14ac:dyDescent="0.25"/>
    <row r="84" ht="19.899999999999999" customHeight="1" x14ac:dyDescent="0.25"/>
    <row r="85" ht="19.899999999999999" customHeight="1" x14ac:dyDescent="0.25"/>
    <row r="86" ht="19.899999999999999" customHeight="1" x14ac:dyDescent="0.25"/>
    <row r="87" ht="19.899999999999999" customHeight="1" x14ac:dyDescent="0.25"/>
    <row r="88" ht="19.899999999999999" customHeight="1" x14ac:dyDescent="0.25"/>
    <row r="89" ht="19.899999999999999" customHeight="1" x14ac:dyDescent="0.25"/>
    <row r="90" ht="19.899999999999999" customHeight="1" x14ac:dyDescent="0.25"/>
    <row r="91" ht="19.899999999999999" customHeight="1" x14ac:dyDescent="0.25"/>
    <row r="92" ht="19.899999999999999" customHeight="1" x14ac:dyDescent="0.25"/>
    <row r="93" ht="19.899999999999999" customHeight="1" x14ac:dyDescent="0.25"/>
    <row r="94" ht="19.899999999999999" customHeight="1" x14ac:dyDescent="0.25"/>
    <row r="95" ht="19.899999999999999" customHeight="1" x14ac:dyDescent="0.25"/>
    <row r="96" ht="19.899999999999999" customHeight="1" x14ac:dyDescent="0.25"/>
    <row r="97" ht="19.899999999999999" customHeight="1" x14ac:dyDescent="0.25"/>
    <row r="98" ht="19.899999999999999" customHeight="1" x14ac:dyDescent="0.25"/>
    <row r="99" ht="19.899999999999999" customHeight="1" x14ac:dyDescent="0.25"/>
    <row r="100" ht="19.899999999999999" customHeight="1" x14ac:dyDescent="0.25"/>
    <row r="101" ht="19.899999999999999" customHeight="1" x14ac:dyDescent="0.25"/>
    <row r="102" ht="19.899999999999999" customHeight="1" x14ac:dyDescent="0.25"/>
    <row r="103" ht="19.899999999999999" customHeight="1" x14ac:dyDescent="0.25"/>
    <row r="104" ht="19.899999999999999" customHeight="1" x14ac:dyDescent="0.25"/>
    <row r="105" ht="19.899999999999999" customHeight="1" x14ac:dyDescent="0.25"/>
    <row r="106" ht="19.899999999999999" customHeight="1" x14ac:dyDescent="0.25"/>
    <row r="107" ht="19.899999999999999" customHeight="1" x14ac:dyDescent="0.25"/>
    <row r="108" ht="19.899999999999999" customHeight="1" x14ac:dyDescent="0.25"/>
    <row r="109" ht="19.899999999999999" customHeight="1" x14ac:dyDescent="0.25"/>
    <row r="110" ht="19.899999999999999" customHeight="1" x14ac:dyDescent="0.25"/>
    <row r="111" ht="19.899999999999999" customHeight="1" x14ac:dyDescent="0.25"/>
    <row r="112" ht="19.899999999999999" customHeight="1" x14ac:dyDescent="0.25"/>
    <row r="113" ht="19.899999999999999" customHeight="1" x14ac:dyDescent="0.25"/>
    <row r="114" ht="19.899999999999999" customHeight="1" x14ac:dyDescent="0.25"/>
    <row r="115" ht="19.899999999999999" customHeight="1" x14ac:dyDescent="0.25"/>
    <row r="116" ht="19.899999999999999" customHeight="1" x14ac:dyDescent="0.25"/>
    <row r="117" ht="19.899999999999999" customHeight="1" x14ac:dyDescent="0.25"/>
    <row r="118" ht="19.899999999999999" customHeight="1" x14ac:dyDescent="0.25"/>
    <row r="119" ht="19.899999999999999" customHeight="1" x14ac:dyDescent="0.25"/>
  </sheetData>
  <mergeCells count="90">
    <mergeCell ref="AA13:AP16"/>
    <mergeCell ref="W8:AP12"/>
    <mergeCell ref="B2:U3"/>
    <mergeCell ref="W2:AP3"/>
    <mergeCell ref="B4:E5"/>
    <mergeCell ref="F4:I5"/>
    <mergeCell ref="J4:M5"/>
    <mergeCell ref="N4:Q5"/>
    <mergeCell ref="R4:U5"/>
    <mergeCell ref="R6:U8"/>
    <mergeCell ref="R9:U10"/>
    <mergeCell ref="B11:U12"/>
    <mergeCell ref="B13:U14"/>
    <mergeCell ref="B6:E8"/>
    <mergeCell ref="F6:I8"/>
    <mergeCell ref="B9:E10"/>
    <mergeCell ref="F9:I10"/>
    <mergeCell ref="J9:M10"/>
    <mergeCell ref="N9:Q10"/>
    <mergeCell ref="J6:M8"/>
    <mergeCell ref="N6:Q8"/>
    <mergeCell ref="B17:N17"/>
    <mergeCell ref="O17:P17"/>
    <mergeCell ref="Q17:R17"/>
    <mergeCell ref="S17:U17"/>
    <mergeCell ref="B15:N15"/>
    <mergeCell ref="O15:P15"/>
    <mergeCell ref="Q15:R15"/>
    <mergeCell ref="S15:U15"/>
    <mergeCell ref="B16:N16"/>
    <mergeCell ref="O16:P16"/>
    <mergeCell ref="Q16:R16"/>
    <mergeCell ref="S16:U16"/>
    <mergeCell ref="B18:N18"/>
    <mergeCell ref="AA22:AM23"/>
    <mergeCell ref="O18:P18"/>
    <mergeCell ref="Q18:R18"/>
    <mergeCell ref="S18:U18"/>
    <mergeCell ref="B19:N19"/>
    <mergeCell ref="O19:P19"/>
    <mergeCell ref="B20:N20"/>
    <mergeCell ref="Q19:R19"/>
    <mergeCell ref="S19:U19"/>
    <mergeCell ref="T25:V26"/>
    <mergeCell ref="W25:Y26"/>
    <mergeCell ref="B24:Y24"/>
    <mergeCell ref="O20:P20"/>
    <mergeCell ref="Q20:R20"/>
    <mergeCell ref="S20:U20"/>
    <mergeCell ref="B21:N21"/>
    <mergeCell ref="Q22:R22"/>
    <mergeCell ref="S22:U22"/>
    <mergeCell ref="Q25:S26"/>
    <mergeCell ref="S21:U21"/>
    <mergeCell ref="B22:N22"/>
    <mergeCell ref="O22:P22"/>
    <mergeCell ref="X18:AM20"/>
    <mergeCell ref="O21:P21"/>
    <mergeCell ref="Q21:R21"/>
    <mergeCell ref="W27:Y27"/>
    <mergeCell ref="B27:D27"/>
    <mergeCell ref="E27:G27"/>
    <mergeCell ref="H27:J27"/>
    <mergeCell ref="K27:M27"/>
    <mergeCell ref="B37:U37"/>
    <mergeCell ref="T28:V28"/>
    <mergeCell ref="B32:U32"/>
    <mergeCell ref="B25:D26"/>
    <mergeCell ref="E25:G26"/>
    <mergeCell ref="H25:J26"/>
    <mergeCell ref="K25:M26"/>
    <mergeCell ref="N27:P27"/>
    <mergeCell ref="Q27:S27"/>
    <mergeCell ref="T27:V27"/>
    <mergeCell ref="E28:G28"/>
    <mergeCell ref="H28:J28"/>
    <mergeCell ref="K28:M28"/>
    <mergeCell ref="N28:P28"/>
    <mergeCell ref="Q28:S28"/>
    <mergeCell ref="N25:P26"/>
    <mergeCell ref="AA32:AP33"/>
    <mergeCell ref="B33:U34"/>
    <mergeCell ref="B35:U35"/>
    <mergeCell ref="X35:AL36"/>
    <mergeCell ref="B36:U36"/>
    <mergeCell ref="W28:Y28"/>
    <mergeCell ref="B29:E29"/>
    <mergeCell ref="F29:Y29"/>
    <mergeCell ref="B31:U31"/>
    <mergeCell ref="B28:D28"/>
  </mergeCells>
  <phoneticPr fontId="20" type="noConversion"/>
  <hyperlinks>
    <hyperlink ref="B11:U12" location="Odvětrání!A1" display="Odvětrání!A1"/>
  </hyperlinks>
  <pageMargins left="0.25" right="0.25" top="0.36" bottom="0.28000000000000003" header="0.21" footer="0.11"/>
  <pageSetup paperSize="9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B1:BB119"/>
  <sheetViews>
    <sheetView showGridLines="0" workbookViewId="0">
      <selection activeCell="B6" sqref="B6:E8"/>
    </sheetView>
  </sheetViews>
  <sheetFormatPr defaultColWidth="8.85546875" defaultRowHeight="15" x14ac:dyDescent="0.25"/>
  <cols>
    <col min="1" max="1" width="1.42578125" style="3" customWidth="1"/>
    <col min="2" max="21" width="3.7109375" style="3" customWidth="1"/>
    <col min="22" max="22" width="1.5703125" style="3" customWidth="1"/>
    <col min="23" max="42" width="2.7109375" style="3" customWidth="1"/>
    <col min="43" max="43" width="2.42578125" style="3" customWidth="1"/>
    <col min="44" max="54" width="2.7109375" style="3" customWidth="1"/>
    <col min="55" max="75" width="3.7109375" style="3" customWidth="1"/>
    <col min="76" max="16384" width="8.85546875" style="3"/>
  </cols>
  <sheetData>
    <row r="1" spans="2:54" ht="13.15" customHeight="1" x14ac:dyDescent="0.25"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</row>
    <row r="2" spans="2:54" ht="13.15" customHeight="1" x14ac:dyDescent="0.25">
      <c r="B2" s="104" t="s">
        <v>2</v>
      </c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4"/>
      <c r="O2" s="104"/>
      <c r="P2" s="104"/>
      <c r="Q2" s="104"/>
      <c r="R2" s="104"/>
      <c r="S2" s="104"/>
      <c r="T2" s="104"/>
      <c r="U2" s="104"/>
      <c r="W2" s="105" t="s">
        <v>85</v>
      </c>
      <c r="X2" s="105"/>
      <c r="Y2" s="105"/>
      <c r="Z2" s="105"/>
      <c r="AA2" s="105"/>
      <c r="AB2" s="105"/>
      <c r="AC2" s="105"/>
      <c r="AD2" s="105"/>
      <c r="AE2" s="105"/>
      <c r="AF2" s="105"/>
      <c r="AG2" s="105"/>
      <c r="AH2" s="105"/>
      <c r="AI2" s="105"/>
      <c r="AJ2" s="105"/>
      <c r="AK2" s="105"/>
      <c r="AL2" s="105"/>
      <c r="AM2" s="105"/>
      <c r="AN2" s="105"/>
      <c r="AO2" s="105"/>
      <c r="AP2" s="105"/>
      <c r="AQ2" s="5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</row>
    <row r="3" spans="2:54" ht="13.15" customHeight="1" x14ac:dyDescent="0.25">
      <c r="B3" s="104"/>
      <c r="C3" s="104"/>
      <c r="D3" s="104"/>
      <c r="E3" s="104"/>
      <c r="F3" s="104"/>
      <c r="G3" s="104"/>
      <c r="H3" s="104"/>
      <c r="I3" s="104"/>
      <c r="J3" s="104"/>
      <c r="K3" s="104"/>
      <c r="L3" s="104"/>
      <c r="M3" s="104"/>
      <c r="N3" s="104"/>
      <c r="O3" s="104"/>
      <c r="P3" s="104"/>
      <c r="Q3" s="104"/>
      <c r="R3" s="104"/>
      <c r="S3" s="104"/>
      <c r="T3" s="104"/>
      <c r="U3" s="104"/>
      <c r="W3" s="105"/>
      <c r="X3" s="105"/>
      <c r="Y3" s="105"/>
      <c r="Z3" s="105"/>
      <c r="AA3" s="105"/>
      <c r="AB3" s="105"/>
      <c r="AC3" s="105"/>
      <c r="AD3" s="105"/>
      <c r="AE3" s="105"/>
      <c r="AF3" s="105"/>
      <c r="AG3" s="105"/>
      <c r="AH3" s="105"/>
      <c r="AI3" s="105"/>
      <c r="AJ3" s="105"/>
      <c r="AK3" s="105"/>
      <c r="AL3" s="105"/>
      <c r="AM3" s="105"/>
      <c r="AN3" s="105"/>
      <c r="AO3" s="105"/>
      <c r="AP3" s="105"/>
      <c r="AQ3" s="5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</row>
    <row r="4" spans="2:54" ht="19.899999999999999" customHeight="1" x14ac:dyDescent="0.25">
      <c r="B4" s="106" t="s">
        <v>3</v>
      </c>
      <c r="C4" s="106"/>
      <c r="D4" s="106"/>
      <c r="E4" s="106"/>
      <c r="F4" s="106" t="s">
        <v>4</v>
      </c>
      <c r="G4" s="107"/>
      <c r="H4" s="107"/>
      <c r="I4" s="107"/>
      <c r="J4" s="106" t="s">
        <v>5</v>
      </c>
      <c r="K4" s="107"/>
      <c r="L4" s="107"/>
      <c r="M4" s="107"/>
      <c r="N4" s="106" t="s">
        <v>6</v>
      </c>
      <c r="O4" s="107"/>
      <c r="P4" s="107"/>
      <c r="Q4" s="107"/>
      <c r="R4" s="106" t="s">
        <v>7</v>
      </c>
      <c r="S4" s="107"/>
      <c r="T4" s="107"/>
      <c r="U4" s="107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</row>
    <row r="5" spans="2:54" ht="19.899999999999999" customHeight="1" thickBot="1" x14ac:dyDescent="0.3">
      <c r="B5" s="106"/>
      <c r="C5" s="106"/>
      <c r="D5" s="106"/>
      <c r="E5" s="106"/>
      <c r="F5" s="107"/>
      <c r="G5" s="107"/>
      <c r="H5" s="107"/>
      <c r="I5" s="107"/>
      <c r="J5" s="107"/>
      <c r="K5" s="107"/>
      <c r="L5" s="107"/>
      <c r="M5" s="107"/>
      <c r="N5" s="107"/>
      <c r="O5" s="107"/>
      <c r="P5" s="107"/>
      <c r="Q5" s="107"/>
      <c r="R5" s="107"/>
      <c r="S5" s="107"/>
      <c r="T5" s="107"/>
      <c r="U5" s="107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</row>
    <row r="6" spans="2:54" ht="15" customHeight="1" thickTop="1" x14ac:dyDescent="0.25">
      <c r="B6" s="100">
        <v>0</v>
      </c>
      <c r="C6" s="100"/>
      <c r="D6" s="100"/>
      <c r="E6" s="100"/>
      <c r="F6" s="100">
        <v>0</v>
      </c>
      <c r="G6" s="100"/>
      <c r="H6" s="100"/>
      <c r="I6" s="100"/>
      <c r="J6" s="100">
        <v>0</v>
      </c>
      <c r="K6" s="100"/>
      <c r="L6" s="100"/>
      <c r="M6" s="100"/>
      <c r="N6" s="100">
        <v>0</v>
      </c>
      <c r="O6" s="100"/>
      <c r="P6" s="100"/>
      <c r="Q6" s="100"/>
      <c r="R6" s="100">
        <v>0</v>
      </c>
      <c r="S6" s="100"/>
      <c r="T6" s="100"/>
      <c r="U6" s="100"/>
      <c r="W6" s="5"/>
      <c r="X6" s="83" t="s">
        <v>61</v>
      </c>
      <c r="Y6" s="83"/>
      <c r="Z6" s="83"/>
      <c r="AA6" s="83"/>
      <c r="AB6" s="83"/>
      <c r="AC6" s="83"/>
      <c r="AD6" s="83"/>
      <c r="AE6" s="83"/>
      <c r="AF6" s="83"/>
      <c r="AG6" s="83"/>
      <c r="AH6" s="83"/>
      <c r="AI6" s="83"/>
      <c r="AJ6" s="83"/>
      <c r="AK6" s="83"/>
      <c r="AL6" s="83"/>
      <c r="AM6" s="83"/>
      <c r="AN6" s="83"/>
      <c r="AO6" s="83"/>
      <c r="AP6" s="83"/>
      <c r="AQ6" s="5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</row>
    <row r="7" spans="2:54" ht="15" customHeight="1" x14ac:dyDescent="0.25">
      <c r="B7" s="101"/>
      <c r="C7" s="101"/>
      <c r="D7" s="101"/>
      <c r="E7" s="101"/>
      <c r="F7" s="101"/>
      <c r="G7" s="101"/>
      <c r="H7" s="101"/>
      <c r="I7" s="101"/>
      <c r="J7" s="101"/>
      <c r="K7" s="101"/>
      <c r="L7" s="101"/>
      <c r="M7" s="101"/>
      <c r="N7" s="101"/>
      <c r="O7" s="101"/>
      <c r="P7" s="101"/>
      <c r="Q7" s="101"/>
      <c r="R7" s="101"/>
      <c r="S7" s="101"/>
      <c r="T7" s="101"/>
      <c r="U7" s="101"/>
      <c r="W7" s="5"/>
      <c r="X7" s="83"/>
      <c r="Y7" s="83"/>
      <c r="Z7" s="83"/>
      <c r="AA7" s="83"/>
      <c r="AB7" s="83"/>
      <c r="AC7" s="83"/>
      <c r="AD7" s="83"/>
      <c r="AE7" s="83"/>
      <c r="AF7" s="83"/>
      <c r="AG7" s="83"/>
      <c r="AH7" s="83"/>
      <c r="AI7" s="83"/>
      <c r="AJ7" s="83"/>
      <c r="AK7" s="83"/>
      <c r="AL7" s="83"/>
      <c r="AM7" s="83"/>
      <c r="AN7" s="83"/>
      <c r="AO7" s="83"/>
      <c r="AP7" s="83"/>
      <c r="AQ7" s="5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</row>
    <row r="8" spans="2:54" ht="15" customHeight="1" x14ac:dyDescent="0.25">
      <c r="B8" s="101"/>
      <c r="C8" s="101"/>
      <c r="D8" s="101"/>
      <c r="E8" s="101"/>
      <c r="F8" s="101"/>
      <c r="G8" s="101"/>
      <c r="H8" s="101"/>
      <c r="I8" s="101"/>
      <c r="J8" s="101"/>
      <c r="K8" s="101"/>
      <c r="L8" s="101"/>
      <c r="M8" s="101"/>
      <c r="N8" s="101"/>
      <c r="O8" s="101"/>
      <c r="P8" s="101"/>
      <c r="Q8" s="101"/>
      <c r="R8" s="101"/>
      <c r="S8" s="101"/>
      <c r="T8" s="101"/>
      <c r="U8" s="101"/>
      <c r="W8" s="5"/>
      <c r="X8" s="83"/>
      <c r="Y8" s="83"/>
      <c r="Z8" s="83"/>
      <c r="AA8" s="83"/>
      <c r="AB8" s="83"/>
      <c r="AC8" s="83"/>
      <c r="AD8" s="83"/>
      <c r="AE8" s="83"/>
      <c r="AF8" s="83"/>
      <c r="AG8" s="83"/>
      <c r="AH8" s="83"/>
      <c r="AI8" s="83"/>
      <c r="AJ8" s="83"/>
      <c r="AK8" s="83"/>
      <c r="AL8" s="83"/>
      <c r="AM8" s="83"/>
      <c r="AN8" s="83"/>
      <c r="AO8" s="83"/>
      <c r="AP8" s="83"/>
      <c r="AQ8" s="5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</row>
    <row r="9" spans="2:54" ht="12" customHeight="1" x14ac:dyDescent="0.25">
      <c r="B9" s="108"/>
      <c r="C9" s="108"/>
      <c r="D9" s="108"/>
      <c r="E9" s="108"/>
      <c r="F9" s="98" t="s">
        <v>8</v>
      </c>
      <c r="G9" s="98"/>
      <c r="H9" s="98"/>
      <c r="I9" s="98"/>
      <c r="J9" s="99"/>
      <c r="K9" s="99"/>
      <c r="L9" s="99"/>
      <c r="M9" s="99"/>
      <c r="N9" s="98" t="s">
        <v>9</v>
      </c>
      <c r="O9" s="98"/>
      <c r="P9" s="98"/>
      <c r="Q9" s="98"/>
      <c r="R9" s="108"/>
      <c r="S9" s="108"/>
      <c r="T9" s="108"/>
      <c r="U9" s="108"/>
      <c r="W9" s="27"/>
      <c r="X9" s="27"/>
      <c r="Y9" s="27"/>
      <c r="Z9" s="27"/>
      <c r="AA9" s="27"/>
      <c r="AB9" s="27"/>
      <c r="AC9" s="27"/>
      <c r="AD9" s="27"/>
      <c r="AE9" s="27"/>
      <c r="AF9" s="27"/>
      <c r="AG9" s="27"/>
      <c r="AH9" s="27"/>
      <c r="AI9" s="27"/>
      <c r="AJ9" s="27"/>
      <c r="AK9" s="27"/>
      <c r="AL9" s="27"/>
      <c r="AM9" s="27"/>
      <c r="AN9" s="27"/>
      <c r="AO9" s="27"/>
      <c r="AP9" s="27"/>
      <c r="AQ9" s="5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</row>
    <row r="10" spans="2:54" ht="12" customHeight="1" x14ac:dyDescent="0.25">
      <c r="B10" s="108"/>
      <c r="C10" s="108"/>
      <c r="D10" s="108"/>
      <c r="E10" s="108"/>
      <c r="F10" s="98"/>
      <c r="G10" s="98"/>
      <c r="H10" s="98"/>
      <c r="I10" s="98"/>
      <c r="J10" s="99"/>
      <c r="K10" s="99"/>
      <c r="L10" s="99"/>
      <c r="M10" s="99"/>
      <c r="N10" s="98"/>
      <c r="O10" s="98"/>
      <c r="P10" s="98"/>
      <c r="Q10" s="98"/>
      <c r="R10" s="108"/>
      <c r="S10" s="108"/>
      <c r="T10" s="108"/>
      <c r="U10" s="108"/>
      <c r="W10" s="27"/>
      <c r="X10" s="27"/>
      <c r="Y10" s="27"/>
      <c r="Z10" s="27"/>
      <c r="AA10" s="27"/>
      <c r="AB10" s="27"/>
      <c r="AC10" s="27"/>
      <c r="AD10" s="27"/>
      <c r="AE10" s="27"/>
      <c r="AF10" s="27"/>
      <c r="AG10" s="27"/>
      <c r="AH10" s="27"/>
      <c r="AI10" s="27"/>
      <c r="AJ10" s="27"/>
      <c r="AK10" s="27"/>
      <c r="AL10" s="27"/>
      <c r="AM10" s="27"/>
      <c r="AN10" s="27"/>
      <c r="AO10" s="27"/>
      <c r="AP10" s="27"/>
      <c r="AQ10" s="5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</row>
    <row r="11" spans="2:54" ht="12" customHeight="1" x14ac:dyDescent="0.25">
      <c r="B11" s="109" t="str">
        <f>F29</f>
        <v>Vaše střecha je odvětrána správně. Více o odvětrání v posledním listu.</v>
      </c>
      <c r="C11" s="109"/>
      <c r="D11" s="109"/>
      <c r="E11" s="109"/>
      <c r="F11" s="109"/>
      <c r="G11" s="109"/>
      <c r="H11" s="109"/>
      <c r="I11" s="109"/>
      <c r="J11" s="109"/>
      <c r="K11" s="109"/>
      <c r="L11" s="109"/>
      <c r="M11" s="109"/>
      <c r="N11" s="109"/>
      <c r="O11" s="109"/>
      <c r="P11" s="109"/>
      <c r="Q11" s="109"/>
      <c r="R11" s="109"/>
      <c r="S11" s="109"/>
      <c r="T11" s="109"/>
      <c r="U11" s="109"/>
      <c r="W11" s="27"/>
      <c r="X11" s="27"/>
      <c r="Y11" s="27"/>
      <c r="Z11" s="27"/>
      <c r="AA11" s="5"/>
      <c r="AB11" s="27"/>
      <c r="AC11" s="27"/>
      <c r="AD11" s="27"/>
      <c r="AE11" s="27"/>
      <c r="AF11" s="27"/>
      <c r="AG11" s="27"/>
      <c r="AH11" s="27"/>
      <c r="AI11" s="27"/>
      <c r="AJ11" s="27"/>
      <c r="AK11" s="27"/>
      <c r="AL11" s="27"/>
      <c r="AM11" s="27"/>
      <c r="AN11" s="27"/>
      <c r="AO11" s="27"/>
      <c r="AP11" s="27"/>
      <c r="AQ11" s="5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</row>
    <row r="12" spans="2:54" ht="12" customHeight="1" x14ac:dyDescent="0.25">
      <c r="B12" s="109"/>
      <c r="C12" s="109"/>
      <c r="D12" s="109"/>
      <c r="E12" s="109"/>
      <c r="F12" s="109"/>
      <c r="G12" s="109"/>
      <c r="H12" s="109"/>
      <c r="I12" s="109"/>
      <c r="J12" s="109"/>
      <c r="K12" s="109"/>
      <c r="L12" s="109"/>
      <c r="M12" s="109"/>
      <c r="N12" s="109"/>
      <c r="O12" s="109"/>
      <c r="P12" s="109"/>
      <c r="Q12" s="109"/>
      <c r="R12" s="109"/>
      <c r="S12" s="109"/>
      <c r="T12" s="109"/>
      <c r="U12" s="109"/>
      <c r="W12" s="27"/>
      <c r="X12" s="112" t="s">
        <v>62</v>
      </c>
      <c r="Y12" s="112"/>
      <c r="Z12" s="112"/>
      <c r="AA12" s="112"/>
      <c r="AB12" s="112"/>
      <c r="AC12" s="112"/>
      <c r="AD12" s="112"/>
      <c r="AE12" s="112"/>
      <c r="AF12" s="112"/>
      <c r="AG12" s="112"/>
      <c r="AH12" s="112"/>
      <c r="AI12" s="112"/>
      <c r="AJ12" s="112"/>
      <c r="AK12" s="112"/>
      <c r="AL12" s="112"/>
      <c r="AM12" s="112"/>
      <c r="AN12" s="112"/>
      <c r="AO12" s="112"/>
      <c r="AP12" s="112"/>
      <c r="AQ12" s="5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</row>
    <row r="13" spans="2:54" ht="19.899999999999999" customHeight="1" x14ac:dyDescent="0.25">
      <c r="B13" s="110" t="s">
        <v>10</v>
      </c>
      <c r="C13" s="111"/>
      <c r="D13" s="111"/>
      <c r="E13" s="111"/>
      <c r="F13" s="111"/>
      <c r="G13" s="111"/>
      <c r="H13" s="111"/>
      <c r="I13" s="111"/>
      <c r="J13" s="111"/>
      <c r="K13" s="111"/>
      <c r="L13" s="111"/>
      <c r="M13" s="111"/>
      <c r="N13" s="111"/>
      <c r="O13" s="111"/>
      <c r="P13" s="111"/>
      <c r="Q13" s="111"/>
      <c r="R13" s="111"/>
      <c r="S13" s="111"/>
      <c r="T13" s="111"/>
      <c r="U13" s="111"/>
      <c r="W13" s="6"/>
      <c r="X13" s="112"/>
      <c r="Y13" s="112"/>
      <c r="Z13" s="112"/>
      <c r="AA13" s="112"/>
      <c r="AB13" s="112"/>
      <c r="AC13" s="112"/>
      <c r="AD13" s="112"/>
      <c r="AE13" s="112"/>
      <c r="AF13" s="112"/>
      <c r="AG13" s="112"/>
      <c r="AH13" s="112"/>
      <c r="AI13" s="112"/>
      <c r="AJ13" s="112"/>
      <c r="AK13" s="112"/>
      <c r="AL13" s="112"/>
      <c r="AM13" s="112"/>
      <c r="AN13" s="112"/>
      <c r="AO13" s="112"/>
      <c r="AP13" s="112"/>
      <c r="AQ13" s="5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</row>
    <row r="14" spans="2:54" ht="19.899999999999999" customHeight="1" x14ac:dyDescent="0.25">
      <c r="B14" s="111"/>
      <c r="C14" s="111"/>
      <c r="D14" s="111"/>
      <c r="E14" s="111"/>
      <c r="F14" s="111"/>
      <c r="G14" s="111"/>
      <c r="H14" s="111"/>
      <c r="I14" s="111"/>
      <c r="J14" s="111"/>
      <c r="K14" s="111"/>
      <c r="L14" s="111"/>
      <c r="M14" s="111"/>
      <c r="N14" s="111"/>
      <c r="O14" s="111"/>
      <c r="P14" s="111"/>
      <c r="Q14" s="111"/>
      <c r="R14" s="111"/>
      <c r="S14" s="111"/>
      <c r="T14" s="111"/>
      <c r="U14" s="111"/>
      <c r="W14" s="6"/>
      <c r="X14" s="6"/>
      <c r="Y14" s="6"/>
      <c r="Z14" s="6"/>
      <c r="AA14" s="115" t="s">
        <v>146</v>
      </c>
      <c r="AB14" s="115"/>
      <c r="AC14" s="115"/>
      <c r="AD14" s="115"/>
      <c r="AE14" s="115"/>
      <c r="AF14" s="115"/>
      <c r="AG14" s="115"/>
      <c r="AH14" s="115"/>
      <c r="AI14" s="115"/>
      <c r="AJ14" s="115"/>
      <c r="AK14" s="115"/>
      <c r="AL14" s="115"/>
      <c r="AM14" s="115"/>
      <c r="AN14" s="115"/>
      <c r="AO14" s="115"/>
      <c r="AP14" s="115"/>
      <c r="AQ14" s="5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</row>
    <row r="15" spans="2:54" ht="19.899999999999999" customHeight="1" x14ac:dyDescent="0.25">
      <c r="B15" s="117" t="s">
        <v>81</v>
      </c>
      <c r="C15" s="117"/>
      <c r="D15" s="117"/>
      <c r="E15" s="117"/>
      <c r="F15" s="117"/>
      <c r="G15" s="117"/>
      <c r="H15" s="117"/>
      <c r="I15" s="117"/>
      <c r="J15" s="117"/>
      <c r="K15" s="117"/>
      <c r="L15" s="117"/>
      <c r="M15" s="117"/>
      <c r="N15" s="117"/>
      <c r="O15" s="118" t="s">
        <v>11</v>
      </c>
      <c r="P15" s="118"/>
      <c r="Q15" s="119" t="s">
        <v>12</v>
      </c>
      <c r="R15" s="119"/>
      <c r="S15" s="120" t="s">
        <v>13</v>
      </c>
      <c r="T15" s="120"/>
      <c r="U15" s="120"/>
      <c r="W15" s="5"/>
      <c r="X15" s="5"/>
      <c r="Y15" s="5"/>
      <c r="Z15" s="5"/>
      <c r="AA15" s="115"/>
      <c r="AB15" s="115"/>
      <c r="AC15" s="115"/>
      <c r="AD15" s="115"/>
      <c r="AE15" s="115"/>
      <c r="AF15" s="115"/>
      <c r="AG15" s="115"/>
      <c r="AH15" s="115"/>
      <c r="AI15" s="115"/>
      <c r="AJ15" s="115"/>
      <c r="AK15" s="115"/>
      <c r="AL15" s="115"/>
      <c r="AM15" s="115"/>
      <c r="AN15" s="115"/>
      <c r="AO15" s="115"/>
      <c r="AP15" s="115"/>
      <c r="AQ15" s="5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</row>
    <row r="16" spans="2:54" ht="19.899999999999999" customHeight="1" x14ac:dyDescent="0.25">
      <c r="B16" s="92" t="s">
        <v>128</v>
      </c>
      <c r="C16" s="92"/>
      <c r="D16" s="92"/>
      <c r="E16" s="92"/>
      <c r="F16" s="92"/>
      <c r="G16" s="92"/>
      <c r="H16" s="92"/>
      <c r="I16" s="92"/>
      <c r="J16" s="92"/>
      <c r="K16" s="92"/>
      <c r="L16" s="92"/>
      <c r="M16" s="92"/>
      <c r="N16" s="92"/>
      <c r="O16" s="89">
        <f>B27</f>
        <v>0</v>
      </c>
      <c r="P16" s="89"/>
      <c r="Q16" s="90">
        <f t="shared" ref="Q16:Q22" si="0">CEILING(O16,1)</f>
        <v>0</v>
      </c>
      <c r="R16" s="90"/>
      <c r="S16" s="91" t="s">
        <v>14</v>
      </c>
      <c r="T16" s="91"/>
      <c r="U16" s="91"/>
      <c r="W16" s="5"/>
      <c r="X16" s="5"/>
      <c r="Y16" s="5"/>
      <c r="Z16" s="5"/>
      <c r="AA16" s="115"/>
      <c r="AB16" s="115"/>
      <c r="AC16" s="115"/>
      <c r="AD16" s="115"/>
      <c r="AE16" s="115"/>
      <c r="AF16" s="115"/>
      <c r="AG16" s="115"/>
      <c r="AH16" s="115"/>
      <c r="AI16" s="115"/>
      <c r="AJ16" s="115"/>
      <c r="AK16" s="115"/>
      <c r="AL16" s="115"/>
      <c r="AM16" s="115"/>
      <c r="AN16" s="115"/>
      <c r="AO16" s="115"/>
      <c r="AP16" s="115"/>
      <c r="AQ16" s="5"/>
    </row>
    <row r="17" spans="2:43" ht="19.899999999999999" customHeight="1" x14ac:dyDescent="0.25">
      <c r="B17" s="93" t="s">
        <v>99</v>
      </c>
      <c r="C17" s="92"/>
      <c r="D17" s="92"/>
      <c r="E17" s="92"/>
      <c r="F17" s="92"/>
      <c r="G17" s="92"/>
      <c r="H17" s="92"/>
      <c r="I17" s="92"/>
      <c r="J17" s="92"/>
      <c r="K17" s="92"/>
      <c r="L17" s="92"/>
      <c r="M17" s="92"/>
      <c r="N17" s="92"/>
      <c r="O17" s="89">
        <f>E27+H27</f>
        <v>0</v>
      </c>
      <c r="P17" s="89"/>
      <c r="Q17" s="90">
        <f t="shared" si="0"/>
        <v>0</v>
      </c>
      <c r="R17" s="90"/>
      <c r="S17" s="91" t="s">
        <v>15</v>
      </c>
      <c r="T17" s="91"/>
      <c r="U17" s="91"/>
      <c r="W17" s="5"/>
      <c r="X17" s="5"/>
      <c r="Y17" s="5"/>
      <c r="Z17" s="5"/>
      <c r="AA17" s="116"/>
      <c r="AB17" s="116"/>
      <c r="AC17" s="116"/>
      <c r="AD17" s="116"/>
      <c r="AE17" s="116"/>
      <c r="AF17" s="116"/>
      <c r="AG17" s="116"/>
      <c r="AH17" s="116"/>
      <c r="AI17" s="116"/>
      <c r="AJ17" s="116"/>
      <c r="AK17" s="116"/>
      <c r="AL17" s="116"/>
      <c r="AM17" s="116"/>
      <c r="AN17" s="116"/>
      <c r="AO17" s="116"/>
      <c r="AP17" s="116"/>
      <c r="AQ17" s="5"/>
    </row>
    <row r="18" spans="2:43" ht="19.899999999999999" customHeight="1" x14ac:dyDescent="0.25">
      <c r="B18" s="92" t="s">
        <v>82</v>
      </c>
      <c r="C18" s="92"/>
      <c r="D18" s="92"/>
      <c r="E18" s="92"/>
      <c r="F18" s="92"/>
      <c r="G18" s="92"/>
      <c r="H18" s="92"/>
      <c r="I18" s="92"/>
      <c r="J18" s="92"/>
      <c r="K18" s="92"/>
      <c r="L18" s="92"/>
      <c r="M18" s="92"/>
      <c r="N18" s="92"/>
      <c r="O18" s="89">
        <f>K27</f>
        <v>0</v>
      </c>
      <c r="P18" s="89"/>
      <c r="Q18" s="90">
        <f t="shared" si="0"/>
        <v>0</v>
      </c>
      <c r="R18" s="90"/>
      <c r="S18" s="91" t="s">
        <v>142</v>
      </c>
      <c r="T18" s="91"/>
      <c r="U18" s="91"/>
      <c r="W18" s="5"/>
      <c r="X18" s="83" t="s">
        <v>56</v>
      </c>
      <c r="Y18" s="83"/>
      <c r="Z18" s="83"/>
      <c r="AA18" s="83"/>
      <c r="AB18" s="83"/>
      <c r="AC18" s="83"/>
      <c r="AD18" s="83"/>
      <c r="AE18" s="83"/>
      <c r="AF18" s="83"/>
      <c r="AG18" s="83"/>
      <c r="AH18" s="83"/>
      <c r="AI18" s="83"/>
      <c r="AJ18" s="83"/>
      <c r="AK18" s="83"/>
      <c r="AL18" s="83"/>
      <c r="AM18" s="83"/>
      <c r="AN18" s="6"/>
      <c r="AO18" s="6"/>
      <c r="AP18" s="6"/>
      <c r="AQ18" s="5"/>
    </row>
    <row r="19" spans="2:43" ht="19.899999999999999" customHeight="1" x14ac:dyDescent="0.25">
      <c r="B19" s="92" t="s">
        <v>83</v>
      </c>
      <c r="C19" s="92"/>
      <c r="D19" s="92"/>
      <c r="E19" s="92"/>
      <c r="F19" s="92"/>
      <c r="G19" s="92"/>
      <c r="H19" s="92"/>
      <c r="I19" s="92"/>
      <c r="J19" s="92"/>
      <c r="K19" s="92"/>
      <c r="L19" s="92"/>
      <c r="M19" s="92"/>
      <c r="N19" s="92"/>
      <c r="O19" s="89">
        <f>Q27</f>
        <v>0</v>
      </c>
      <c r="P19" s="89"/>
      <c r="Q19" s="90">
        <f t="shared" si="0"/>
        <v>0</v>
      </c>
      <c r="R19" s="90"/>
      <c r="S19" s="91" t="s">
        <v>14</v>
      </c>
      <c r="T19" s="91"/>
      <c r="U19" s="91"/>
      <c r="W19" s="5"/>
      <c r="X19" s="83"/>
      <c r="Y19" s="83"/>
      <c r="Z19" s="83"/>
      <c r="AA19" s="83"/>
      <c r="AB19" s="83"/>
      <c r="AC19" s="83"/>
      <c r="AD19" s="83"/>
      <c r="AE19" s="83"/>
      <c r="AF19" s="83"/>
      <c r="AG19" s="83"/>
      <c r="AH19" s="83"/>
      <c r="AI19" s="83"/>
      <c r="AJ19" s="83"/>
      <c r="AK19" s="83"/>
      <c r="AL19" s="83"/>
      <c r="AM19" s="83"/>
      <c r="AN19" s="5"/>
      <c r="AO19" s="5"/>
      <c r="AP19" s="5"/>
      <c r="AQ19" s="5"/>
    </row>
    <row r="20" spans="2:43" ht="19.899999999999999" customHeight="1" x14ac:dyDescent="0.25">
      <c r="B20" s="93" t="s">
        <v>129</v>
      </c>
      <c r="C20" s="92"/>
      <c r="D20" s="92"/>
      <c r="E20" s="92"/>
      <c r="F20" s="92"/>
      <c r="G20" s="92"/>
      <c r="H20" s="92"/>
      <c r="I20" s="92"/>
      <c r="J20" s="92"/>
      <c r="K20" s="92"/>
      <c r="L20" s="92"/>
      <c r="M20" s="92"/>
      <c r="N20" s="92"/>
      <c r="O20" s="89">
        <f>N27</f>
        <v>0</v>
      </c>
      <c r="P20" s="89"/>
      <c r="Q20" s="90">
        <f t="shared" si="0"/>
        <v>0</v>
      </c>
      <c r="R20" s="90"/>
      <c r="S20" s="91" t="s">
        <v>14</v>
      </c>
      <c r="T20" s="91"/>
      <c r="U20" s="91"/>
      <c r="W20" s="5"/>
      <c r="X20" s="83"/>
      <c r="Y20" s="83"/>
      <c r="Z20" s="83"/>
      <c r="AA20" s="83"/>
      <c r="AB20" s="83"/>
      <c r="AC20" s="83"/>
      <c r="AD20" s="83"/>
      <c r="AE20" s="83"/>
      <c r="AF20" s="83"/>
      <c r="AG20" s="83"/>
      <c r="AH20" s="83"/>
      <c r="AI20" s="83"/>
      <c r="AJ20" s="83"/>
      <c r="AK20" s="83"/>
      <c r="AL20" s="83"/>
      <c r="AM20" s="83"/>
      <c r="AN20" s="5"/>
      <c r="AO20" s="5"/>
      <c r="AP20" s="5"/>
      <c r="AQ20" s="5"/>
    </row>
    <row r="21" spans="2:43" ht="19.899999999999999" customHeight="1" x14ac:dyDescent="0.25">
      <c r="B21" s="92" t="s">
        <v>84</v>
      </c>
      <c r="C21" s="92"/>
      <c r="D21" s="92"/>
      <c r="E21" s="92"/>
      <c r="F21" s="92"/>
      <c r="G21" s="92"/>
      <c r="H21" s="92"/>
      <c r="I21" s="92"/>
      <c r="J21" s="92"/>
      <c r="K21" s="92"/>
      <c r="L21" s="92"/>
      <c r="M21" s="92"/>
      <c r="N21" s="92"/>
      <c r="O21" s="89">
        <f>T27</f>
        <v>0</v>
      </c>
      <c r="P21" s="89"/>
      <c r="Q21" s="90">
        <f t="shared" si="0"/>
        <v>0</v>
      </c>
      <c r="R21" s="90"/>
      <c r="S21" s="91" t="s">
        <v>1</v>
      </c>
      <c r="T21" s="91"/>
      <c r="U21" s="91"/>
      <c r="W21" s="5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  <c r="AM21" s="6"/>
      <c r="AN21" s="5"/>
      <c r="AO21" s="5"/>
      <c r="AP21" s="5"/>
      <c r="AQ21" s="5"/>
    </row>
    <row r="22" spans="2:43" ht="19.899999999999999" customHeight="1" x14ac:dyDescent="0.25">
      <c r="B22" s="113" t="s">
        <v>152</v>
      </c>
      <c r="C22" s="92"/>
      <c r="D22" s="92"/>
      <c r="E22" s="92"/>
      <c r="F22" s="92"/>
      <c r="G22" s="92"/>
      <c r="H22" s="92"/>
      <c r="I22" s="92"/>
      <c r="J22" s="92"/>
      <c r="K22" s="92"/>
      <c r="L22" s="92"/>
      <c r="M22" s="92"/>
      <c r="N22" s="92"/>
      <c r="O22" s="89">
        <f>W27</f>
        <v>0</v>
      </c>
      <c r="P22" s="89"/>
      <c r="Q22" s="90">
        <f t="shared" si="0"/>
        <v>0</v>
      </c>
      <c r="R22" s="90"/>
      <c r="S22" s="91" t="s">
        <v>16</v>
      </c>
      <c r="T22" s="91"/>
      <c r="U22" s="91"/>
      <c r="W22" s="5"/>
      <c r="X22" s="6"/>
      <c r="Y22" s="6"/>
      <c r="Z22" s="6"/>
      <c r="AA22" s="81" t="s">
        <v>131</v>
      </c>
      <c r="AB22" s="81"/>
      <c r="AC22" s="81"/>
      <c r="AD22" s="81"/>
      <c r="AE22" s="81"/>
      <c r="AF22" s="81"/>
      <c r="AG22" s="81"/>
      <c r="AH22" s="81"/>
      <c r="AI22" s="81"/>
      <c r="AJ22" s="81"/>
      <c r="AK22" s="81"/>
      <c r="AL22" s="81"/>
      <c r="AM22" s="81"/>
      <c r="AN22" s="5"/>
      <c r="AO22" s="5"/>
      <c r="AP22" s="5"/>
      <c r="AQ22" s="5"/>
    </row>
    <row r="23" spans="2:43" ht="24" customHeight="1" x14ac:dyDescent="0.25"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5"/>
      <c r="X23" s="5"/>
      <c r="Y23" s="7"/>
      <c r="Z23" s="7"/>
      <c r="AA23" s="81"/>
      <c r="AB23" s="81"/>
      <c r="AC23" s="81"/>
      <c r="AD23" s="81"/>
      <c r="AE23" s="81"/>
      <c r="AF23" s="81"/>
      <c r="AG23" s="81"/>
      <c r="AH23" s="81"/>
      <c r="AI23" s="81"/>
      <c r="AJ23" s="81"/>
      <c r="AK23" s="81"/>
      <c r="AL23" s="81"/>
      <c r="AM23" s="81"/>
      <c r="AN23" s="5"/>
      <c r="AO23" s="5"/>
      <c r="AP23" s="5"/>
      <c r="AQ23" s="5"/>
    </row>
    <row r="24" spans="2:43" ht="19.899999999999999" hidden="1" customHeight="1" x14ac:dyDescent="0.25">
      <c r="B24" s="88" t="s">
        <v>17</v>
      </c>
      <c r="C24" s="88"/>
      <c r="D24" s="88"/>
      <c r="E24" s="88"/>
      <c r="F24" s="88"/>
      <c r="G24" s="88"/>
      <c r="H24" s="88"/>
      <c r="I24" s="88"/>
      <c r="J24" s="88"/>
      <c r="K24" s="88"/>
      <c r="L24" s="88"/>
      <c r="M24" s="88"/>
      <c r="N24" s="88"/>
      <c r="O24" s="88"/>
      <c r="P24" s="88"/>
      <c r="Q24" s="88"/>
      <c r="R24" s="88"/>
      <c r="S24" s="88"/>
      <c r="T24" s="88"/>
      <c r="U24" s="88"/>
      <c r="V24" s="88"/>
      <c r="W24" s="88"/>
      <c r="X24" s="88"/>
      <c r="Y24" s="88"/>
      <c r="Z24" s="8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Q24" s="5"/>
    </row>
    <row r="25" spans="2:43" ht="19.899999999999999" hidden="1" customHeight="1" x14ac:dyDescent="0.25">
      <c r="B25" s="85" t="s">
        <v>18</v>
      </c>
      <c r="C25" s="85"/>
      <c r="D25" s="85"/>
      <c r="E25" s="85" t="s">
        <v>19</v>
      </c>
      <c r="F25" s="85"/>
      <c r="G25" s="85"/>
      <c r="H25" s="85" t="s">
        <v>107</v>
      </c>
      <c r="I25" s="85"/>
      <c r="J25" s="85"/>
      <c r="K25" s="85" t="s">
        <v>21</v>
      </c>
      <c r="L25" s="85"/>
      <c r="M25" s="85"/>
      <c r="N25" s="85" t="s">
        <v>22</v>
      </c>
      <c r="O25" s="85"/>
      <c r="P25" s="85"/>
      <c r="Q25" s="85" t="s">
        <v>23</v>
      </c>
      <c r="R25" s="85"/>
      <c r="S25" s="85"/>
      <c r="T25" s="85" t="s">
        <v>24</v>
      </c>
      <c r="U25" s="85"/>
      <c r="V25" s="85"/>
      <c r="W25" s="85" t="s">
        <v>25</v>
      </c>
      <c r="X25" s="85"/>
      <c r="Y25" s="85"/>
      <c r="Z25" s="8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Q25" s="5"/>
    </row>
    <row r="26" spans="2:43" ht="19.899999999999999" hidden="1" customHeight="1" thickBot="1" x14ac:dyDescent="0.3">
      <c r="B26" s="86"/>
      <c r="C26" s="86"/>
      <c r="D26" s="86"/>
      <c r="E26" s="86"/>
      <c r="F26" s="86"/>
      <c r="G26" s="86"/>
      <c r="H26" s="86"/>
      <c r="I26" s="86"/>
      <c r="J26" s="86"/>
      <c r="K26" s="86"/>
      <c r="L26" s="86"/>
      <c r="M26" s="86"/>
      <c r="N26" s="86"/>
      <c r="O26" s="86"/>
      <c r="P26" s="86"/>
      <c r="Q26" s="86"/>
      <c r="R26" s="86"/>
      <c r="S26" s="86"/>
      <c r="T26" s="86"/>
      <c r="U26" s="86"/>
      <c r="V26" s="86"/>
      <c r="W26" s="86"/>
      <c r="X26" s="86"/>
      <c r="Y26" s="86"/>
      <c r="Z26" s="8"/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9"/>
      <c r="AL26" s="9"/>
      <c r="AM26" s="9"/>
      <c r="AQ26" s="5"/>
    </row>
    <row r="27" spans="2:43" ht="19.899999999999999" hidden="1" customHeight="1" thickTop="1" x14ac:dyDescent="0.25">
      <c r="B27" s="87">
        <f>B6*1.1/30</f>
        <v>0</v>
      </c>
      <c r="C27" s="87"/>
      <c r="D27" s="87"/>
      <c r="E27" s="87">
        <f>F6/21</f>
        <v>0</v>
      </c>
      <c r="F27" s="87"/>
      <c r="G27" s="87"/>
      <c r="H27" s="87">
        <f>B6*1.1/3</f>
        <v>0</v>
      </c>
      <c r="I27" s="87"/>
      <c r="J27" s="87"/>
      <c r="K27" s="87">
        <f>J6/9</f>
        <v>0</v>
      </c>
      <c r="L27" s="87"/>
      <c r="M27" s="87"/>
      <c r="N27" s="87">
        <f>N6/6</f>
        <v>0</v>
      </c>
      <c r="O27" s="87"/>
      <c r="P27" s="87"/>
      <c r="Q27" s="87">
        <f>R6*1.1/7.5</f>
        <v>0</v>
      </c>
      <c r="R27" s="87"/>
      <c r="S27" s="87"/>
      <c r="T27" s="87">
        <f>B6*28*1.1/582</f>
        <v>0</v>
      </c>
      <c r="U27" s="87"/>
      <c r="V27" s="87"/>
      <c r="W27" s="87">
        <f>B6/17</f>
        <v>0</v>
      </c>
      <c r="X27" s="87"/>
      <c r="Y27" s="87"/>
      <c r="Z27" s="8"/>
      <c r="AA27" s="9"/>
      <c r="AB27" s="9"/>
      <c r="AC27" s="9"/>
      <c r="AD27" s="9"/>
      <c r="AE27" s="9"/>
      <c r="AF27" s="9"/>
      <c r="AG27" s="9"/>
      <c r="AH27" s="9"/>
      <c r="AI27" s="9"/>
      <c r="AJ27" s="9"/>
      <c r="AK27" s="9"/>
      <c r="AL27" s="9"/>
      <c r="AM27" s="9"/>
      <c r="AQ27" s="5"/>
    </row>
    <row r="28" spans="2:43" ht="19.899999999999999" hidden="1" customHeight="1" x14ac:dyDescent="0.25">
      <c r="B28" s="77" t="s">
        <v>26</v>
      </c>
      <c r="C28" s="77"/>
      <c r="D28" s="77"/>
      <c r="E28" s="77" t="s">
        <v>27</v>
      </c>
      <c r="F28" s="77"/>
      <c r="G28" s="77"/>
      <c r="H28" s="77" t="s">
        <v>27</v>
      </c>
      <c r="I28" s="77"/>
      <c r="J28" s="77"/>
      <c r="K28" s="77" t="s">
        <v>27</v>
      </c>
      <c r="L28" s="77"/>
      <c r="M28" s="77"/>
      <c r="N28" s="77" t="s">
        <v>28</v>
      </c>
      <c r="O28" s="77"/>
      <c r="P28" s="77"/>
      <c r="Q28" s="77" t="s">
        <v>29</v>
      </c>
      <c r="R28" s="77"/>
      <c r="S28" s="77"/>
      <c r="T28" s="77" t="s">
        <v>0</v>
      </c>
      <c r="U28" s="77"/>
      <c r="V28" s="77"/>
      <c r="W28" s="77" t="s">
        <v>30</v>
      </c>
      <c r="X28" s="77"/>
      <c r="Y28" s="77"/>
      <c r="Z28" s="8"/>
      <c r="AA28" s="9"/>
      <c r="AB28" s="9"/>
      <c r="AC28" s="9"/>
      <c r="AD28" s="9"/>
      <c r="AE28" s="9"/>
      <c r="AF28" s="9"/>
      <c r="AG28" s="9"/>
      <c r="AH28" s="9"/>
      <c r="AI28" s="9"/>
      <c r="AJ28" s="9"/>
      <c r="AK28" s="9"/>
      <c r="AL28" s="9"/>
      <c r="AM28" s="9"/>
      <c r="AQ28" s="5"/>
    </row>
    <row r="29" spans="2:43" s="4" customFormat="1" ht="19.899999999999999" hidden="1" customHeight="1" x14ac:dyDescent="0.25">
      <c r="B29" s="78">
        <f>B6/300*10000/2/275</f>
        <v>0</v>
      </c>
      <c r="C29" s="78"/>
      <c r="D29" s="78"/>
      <c r="E29" s="78"/>
      <c r="F29" s="79" t="str">
        <f>IF(N6&lt;B29, "POZOR Nedostatečně odvětráno! Více na posledním listu anebo na www.iko.cz", "Vaše střecha je odvětrána správně. Více o odvětrání v posledním listu.")</f>
        <v>Vaše střecha je odvětrána správně. Více o odvětrání v posledním listu.</v>
      </c>
      <c r="G29" s="79"/>
      <c r="H29" s="79"/>
      <c r="I29" s="79"/>
      <c r="J29" s="79"/>
      <c r="K29" s="79"/>
      <c r="L29" s="79"/>
      <c r="M29" s="79"/>
      <c r="N29" s="79"/>
      <c r="O29" s="79"/>
      <c r="P29" s="79"/>
      <c r="Q29" s="79"/>
      <c r="R29" s="79"/>
      <c r="S29" s="79"/>
      <c r="T29" s="79"/>
      <c r="U29" s="79"/>
      <c r="V29" s="79"/>
      <c r="W29" s="79"/>
      <c r="X29" s="79"/>
      <c r="Y29" s="79"/>
      <c r="Z29" s="8"/>
      <c r="AA29" s="9"/>
      <c r="AB29" s="9"/>
      <c r="AC29" s="9"/>
      <c r="AD29" s="9"/>
      <c r="AE29" s="9"/>
      <c r="AF29" s="9"/>
      <c r="AG29" s="9"/>
      <c r="AH29" s="9"/>
      <c r="AI29" s="9"/>
      <c r="AJ29" s="9"/>
      <c r="AK29" s="9"/>
      <c r="AL29" s="9"/>
      <c r="AM29" s="9"/>
      <c r="AQ29" s="5"/>
    </row>
    <row r="30" spans="2:43" ht="19.899999999999999" hidden="1" customHeight="1" x14ac:dyDescent="0.25">
      <c r="Z30" s="8"/>
      <c r="AA30" s="9"/>
      <c r="AB30" s="9"/>
      <c r="AC30" s="9"/>
      <c r="AD30" s="9"/>
      <c r="AE30" s="9"/>
      <c r="AF30" s="9"/>
      <c r="AG30" s="9"/>
      <c r="AH30" s="9"/>
      <c r="AI30" s="9"/>
      <c r="AJ30" s="9"/>
      <c r="AK30" s="9"/>
      <c r="AL30" s="9"/>
      <c r="AM30" s="9"/>
      <c r="AQ30" s="5"/>
    </row>
    <row r="31" spans="2:43" ht="17.45" customHeight="1" x14ac:dyDescent="0.25">
      <c r="B31" s="80" t="s">
        <v>32</v>
      </c>
      <c r="C31" s="80"/>
      <c r="D31" s="80"/>
      <c r="E31" s="80"/>
      <c r="F31" s="80"/>
      <c r="G31" s="80"/>
      <c r="H31" s="80"/>
      <c r="I31" s="80"/>
      <c r="J31" s="80"/>
      <c r="K31" s="80"/>
      <c r="L31" s="80"/>
      <c r="M31" s="80"/>
      <c r="N31" s="80"/>
      <c r="O31" s="80"/>
      <c r="P31" s="80"/>
      <c r="Q31" s="80"/>
      <c r="R31" s="80"/>
      <c r="S31" s="80"/>
      <c r="T31" s="80"/>
      <c r="U31" s="80"/>
      <c r="V31" s="10"/>
      <c r="W31" s="11"/>
      <c r="X31" s="11"/>
      <c r="Y31" s="11"/>
      <c r="Z31" s="7"/>
      <c r="AA31" s="12"/>
      <c r="AB31" s="12"/>
      <c r="AC31" s="12"/>
      <c r="AD31" s="12"/>
      <c r="AE31" s="12"/>
      <c r="AF31" s="12"/>
      <c r="AG31" s="12"/>
      <c r="AH31" s="12"/>
      <c r="AI31" s="12"/>
      <c r="AJ31" s="12"/>
      <c r="AK31" s="12"/>
      <c r="AL31" s="12"/>
      <c r="AM31" s="12"/>
      <c r="AN31" s="5"/>
      <c r="AO31" s="5"/>
      <c r="AP31" s="5"/>
      <c r="AQ31" s="5"/>
    </row>
    <row r="32" spans="2:43" ht="21" customHeight="1" x14ac:dyDescent="0.25">
      <c r="B32" s="82" t="s">
        <v>57</v>
      </c>
      <c r="C32" s="82"/>
      <c r="D32" s="82"/>
      <c r="E32" s="82"/>
      <c r="F32" s="82"/>
      <c r="G32" s="82"/>
      <c r="H32" s="82"/>
      <c r="I32" s="82"/>
      <c r="J32" s="82"/>
      <c r="K32" s="82"/>
      <c r="L32" s="82"/>
      <c r="M32" s="82"/>
      <c r="N32" s="82"/>
      <c r="O32" s="82"/>
      <c r="P32" s="82"/>
      <c r="Q32" s="82"/>
      <c r="R32" s="82"/>
      <c r="S32" s="82"/>
      <c r="T32" s="82"/>
      <c r="U32" s="82"/>
      <c r="V32" s="13"/>
      <c r="W32" s="14"/>
      <c r="X32" s="14"/>
      <c r="Y32" s="14"/>
      <c r="Z32" s="7"/>
      <c r="AA32" s="81" t="s">
        <v>55</v>
      </c>
      <c r="AB32" s="81"/>
      <c r="AC32" s="81"/>
      <c r="AD32" s="81"/>
      <c r="AE32" s="81"/>
      <c r="AF32" s="81"/>
      <c r="AG32" s="81"/>
      <c r="AH32" s="81"/>
      <c r="AI32" s="81"/>
      <c r="AJ32" s="81"/>
      <c r="AK32" s="81"/>
      <c r="AL32" s="81"/>
      <c r="AM32" s="81"/>
      <c r="AN32" s="81"/>
      <c r="AO32" s="81"/>
      <c r="AP32" s="81"/>
      <c r="AQ32" s="5"/>
    </row>
    <row r="33" spans="2:43" ht="24" customHeight="1" x14ac:dyDescent="0.25">
      <c r="B33" s="82" t="s">
        <v>58</v>
      </c>
      <c r="C33" s="82"/>
      <c r="D33" s="82"/>
      <c r="E33" s="82"/>
      <c r="F33" s="82"/>
      <c r="G33" s="82"/>
      <c r="H33" s="82"/>
      <c r="I33" s="82"/>
      <c r="J33" s="82"/>
      <c r="K33" s="82"/>
      <c r="L33" s="82"/>
      <c r="M33" s="82"/>
      <c r="N33" s="82"/>
      <c r="O33" s="82"/>
      <c r="P33" s="82"/>
      <c r="Q33" s="82"/>
      <c r="R33" s="82"/>
      <c r="S33" s="82"/>
      <c r="T33" s="82"/>
      <c r="U33" s="82"/>
      <c r="W33" s="5"/>
      <c r="X33" s="5"/>
      <c r="Y33" s="5"/>
      <c r="Z33" s="5"/>
      <c r="AA33" s="81"/>
      <c r="AB33" s="81"/>
      <c r="AC33" s="81"/>
      <c r="AD33" s="81"/>
      <c r="AE33" s="81"/>
      <c r="AF33" s="81"/>
      <c r="AG33" s="81"/>
      <c r="AH33" s="81"/>
      <c r="AI33" s="81"/>
      <c r="AJ33" s="81"/>
      <c r="AK33" s="81"/>
      <c r="AL33" s="81"/>
      <c r="AM33" s="81"/>
      <c r="AN33" s="81"/>
      <c r="AO33" s="81"/>
      <c r="AP33" s="81"/>
      <c r="AQ33" s="5"/>
    </row>
    <row r="34" spans="2:43" ht="19.899999999999999" customHeight="1" x14ac:dyDescent="0.25">
      <c r="B34" s="82"/>
      <c r="C34" s="82"/>
      <c r="D34" s="82"/>
      <c r="E34" s="82"/>
      <c r="F34" s="82"/>
      <c r="G34" s="82"/>
      <c r="H34" s="82"/>
      <c r="I34" s="82"/>
      <c r="J34" s="82"/>
      <c r="K34" s="82"/>
      <c r="L34" s="82"/>
      <c r="M34" s="82"/>
      <c r="N34" s="82"/>
      <c r="O34" s="82"/>
      <c r="P34" s="82"/>
      <c r="Q34" s="82"/>
      <c r="R34" s="82"/>
      <c r="S34" s="82"/>
      <c r="T34" s="82"/>
      <c r="U34" s="82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</row>
    <row r="35" spans="2:43" ht="23.25" customHeight="1" x14ac:dyDescent="0.25">
      <c r="B35" s="82" t="s">
        <v>59</v>
      </c>
      <c r="C35" s="82"/>
      <c r="D35" s="82"/>
      <c r="E35" s="82"/>
      <c r="F35" s="82"/>
      <c r="G35" s="82"/>
      <c r="H35" s="82"/>
      <c r="I35" s="82"/>
      <c r="J35" s="82"/>
      <c r="K35" s="82"/>
      <c r="L35" s="82"/>
      <c r="M35" s="82"/>
      <c r="N35" s="82"/>
      <c r="O35" s="82"/>
      <c r="P35" s="82"/>
      <c r="Q35" s="82"/>
      <c r="R35" s="82"/>
      <c r="S35" s="82"/>
      <c r="T35" s="82"/>
      <c r="U35" s="82"/>
      <c r="W35" s="5"/>
      <c r="X35" s="83" t="s">
        <v>54</v>
      </c>
      <c r="Y35" s="83"/>
      <c r="Z35" s="83"/>
      <c r="AA35" s="83"/>
      <c r="AB35" s="83"/>
      <c r="AC35" s="83"/>
      <c r="AD35" s="83"/>
      <c r="AE35" s="83"/>
      <c r="AF35" s="83"/>
      <c r="AG35" s="83"/>
      <c r="AH35" s="83"/>
      <c r="AI35" s="83"/>
      <c r="AJ35" s="83"/>
      <c r="AK35" s="83"/>
      <c r="AL35" s="83"/>
      <c r="AM35" s="5"/>
      <c r="AN35" s="5"/>
      <c r="AO35" s="5"/>
      <c r="AP35" s="5"/>
      <c r="AQ35" s="5"/>
    </row>
    <row r="36" spans="2:43" ht="24" customHeight="1" x14ac:dyDescent="0.25">
      <c r="B36" s="82" t="s">
        <v>147</v>
      </c>
      <c r="C36" s="82"/>
      <c r="D36" s="82"/>
      <c r="E36" s="82"/>
      <c r="F36" s="82"/>
      <c r="G36" s="82"/>
      <c r="H36" s="82"/>
      <c r="I36" s="82"/>
      <c r="J36" s="82"/>
      <c r="K36" s="82"/>
      <c r="L36" s="82"/>
      <c r="M36" s="82"/>
      <c r="N36" s="82"/>
      <c r="O36" s="82"/>
      <c r="P36" s="82"/>
      <c r="Q36" s="82"/>
      <c r="R36" s="82"/>
      <c r="S36" s="82"/>
      <c r="T36" s="82"/>
      <c r="U36" s="82"/>
      <c r="W36" s="5"/>
      <c r="X36" s="83"/>
      <c r="Y36" s="83"/>
      <c r="Z36" s="83"/>
      <c r="AA36" s="83"/>
      <c r="AB36" s="83"/>
      <c r="AC36" s="83"/>
      <c r="AD36" s="83"/>
      <c r="AE36" s="83"/>
      <c r="AF36" s="83"/>
      <c r="AG36" s="83"/>
      <c r="AH36" s="83"/>
      <c r="AI36" s="83"/>
      <c r="AJ36" s="83"/>
      <c r="AK36" s="83"/>
      <c r="AL36" s="83"/>
      <c r="AM36" s="5"/>
      <c r="AN36" s="5"/>
      <c r="AO36" s="5"/>
      <c r="AP36" s="5"/>
      <c r="AQ36" s="5"/>
    </row>
    <row r="37" spans="2:43" ht="19.899999999999999" customHeight="1" x14ac:dyDescent="0.25">
      <c r="B37" s="114" t="s">
        <v>31</v>
      </c>
      <c r="C37" s="114"/>
      <c r="D37" s="114"/>
      <c r="E37" s="114"/>
      <c r="F37" s="114"/>
      <c r="G37" s="114"/>
      <c r="H37" s="114"/>
      <c r="I37" s="114"/>
      <c r="J37" s="114"/>
      <c r="K37" s="114"/>
      <c r="L37" s="114"/>
      <c r="M37" s="114"/>
      <c r="N37" s="114"/>
      <c r="O37" s="114"/>
      <c r="P37" s="114"/>
      <c r="Q37" s="114"/>
      <c r="R37" s="114"/>
      <c r="S37" s="114"/>
      <c r="T37" s="114"/>
      <c r="U37" s="114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</row>
    <row r="38" spans="2:43" ht="19.899999999999999" customHeight="1" x14ac:dyDescent="0.25"/>
    <row r="39" spans="2:43" ht="19.899999999999999" customHeight="1" x14ac:dyDescent="0.25"/>
    <row r="40" spans="2:43" ht="19.899999999999999" customHeight="1" x14ac:dyDescent="0.25"/>
    <row r="41" spans="2:43" ht="19.899999999999999" customHeight="1" x14ac:dyDescent="0.25"/>
    <row r="42" spans="2:43" ht="19.899999999999999" customHeight="1" x14ac:dyDescent="0.25"/>
    <row r="43" spans="2:43" ht="19.899999999999999" customHeight="1" x14ac:dyDescent="0.25"/>
    <row r="44" spans="2:43" ht="19.899999999999999" customHeight="1" x14ac:dyDescent="0.25"/>
    <row r="45" spans="2:43" ht="19.899999999999999" customHeight="1" x14ac:dyDescent="0.25"/>
    <row r="46" spans="2:43" ht="19.899999999999999" customHeight="1" x14ac:dyDescent="0.25"/>
    <row r="47" spans="2:43" ht="19.899999999999999" customHeight="1" x14ac:dyDescent="0.25"/>
    <row r="48" spans="2:43" ht="19.899999999999999" customHeight="1" x14ac:dyDescent="0.25"/>
    <row r="49" ht="19.899999999999999" customHeight="1" x14ac:dyDescent="0.25"/>
    <row r="50" ht="19.899999999999999" customHeight="1" x14ac:dyDescent="0.25"/>
    <row r="51" ht="19.899999999999999" customHeight="1" x14ac:dyDescent="0.25"/>
    <row r="52" ht="19.899999999999999" customHeight="1" x14ac:dyDescent="0.25"/>
    <row r="53" ht="19.899999999999999" customHeight="1" x14ac:dyDescent="0.25"/>
    <row r="54" ht="19.899999999999999" customHeight="1" x14ac:dyDescent="0.25"/>
    <row r="55" ht="19.899999999999999" customHeight="1" x14ac:dyDescent="0.25"/>
    <row r="56" ht="19.899999999999999" customHeight="1" x14ac:dyDescent="0.25"/>
    <row r="57" ht="19.899999999999999" customHeight="1" x14ac:dyDescent="0.25"/>
    <row r="58" ht="19.899999999999999" customHeight="1" x14ac:dyDescent="0.25"/>
    <row r="59" ht="19.899999999999999" customHeight="1" x14ac:dyDescent="0.25"/>
    <row r="60" ht="19.899999999999999" customHeight="1" x14ac:dyDescent="0.25"/>
    <row r="61" ht="19.899999999999999" customHeight="1" x14ac:dyDescent="0.25"/>
    <row r="62" ht="19.899999999999999" customHeight="1" x14ac:dyDescent="0.25"/>
    <row r="63" ht="19.899999999999999" customHeight="1" x14ac:dyDescent="0.25"/>
    <row r="64" ht="19.899999999999999" customHeight="1" x14ac:dyDescent="0.25"/>
    <row r="65" ht="19.899999999999999" customHeight="1" x14ac:dyDescent="0.25"/>
    <row r="66" ht="19.899999999999999" customHeight="1" x14ac:dyDescent="0.25"/>
    <row r="67" ht="19.899999999999999" customHeight="1" x14ac:dyDescent="0.25"/>
    <row r="68" ht="19.899999999999999" customHeight="1" x14ac:dyDescent="0.25"/>
    <row r="69" ht="19.899999999999999" customHeight="1" x14ac:dyDescent="0.25"/>
    <row r="70" ht="19.899999999999999" customHeight="1" x14ac:dyDescent="0.25"/>
    <row r="71" ht="19.899999999999999" customHeight="1" x14ac:dyDescent="0.25"/>
    <row r="72" ht="19.899999999999999" customHeight="1" x14ac:dyDescent="0.25"/>
    <row r="73" ht="19.899999999999999" customHeight="1" x14ac:dyDescent="0.25"/>
    <row r="74" ht="19.899999999999999" customHeight="1" x14ac:dyDescent="0.25"/>
    <row r="75" ht="19.899999999999999" customHeight="1" x14ac:dyDescent="0.25"/>
    <row r="76" ht="19.899999999999999" customHeight="1" x14ac:dyDescent="0.25"/>
    <row r="77" ht="19.899999999999999" customHeight="1" x14ac:dyDescent="0.25"/>
    <row r="78" ht="19.899999999999999" customHeight="1" x14ac:dyDescent="0.25"/>
    <row r="79" ht="19.899999999999999" customHeight="1" x14ac:dyDescent="0.25"/>
    <row r="80" ht="19.899999999999999" customHeight="1" x14ac:dyDescent="0.25"/>
    <row r="81" ht="19.899999999999999" customHeight="1" x14ac:dyDescent="0.25"/>
    <row r="82" ht="19.899999999999999" customHeight="1" x14ac:dyDescent="0.25"/>
    <row r="83" ht="19.899999999999999" customHeight="1" x14ac:dyDescent="0.25"/>
    <row r="84" ht="19.899999999999999" customHeight="1" x14ac:dyDescent="0.25"/>
    <row r="85" ht="19.899999999999999" customHeight="1" x14ac:dyDescent="0.25"/>
    <row r="86" ht="19.899999999999999" customHeight="1" x14ac:dyDescent="0.25"/>
    <row r="87" ht="19.899999999999999" customHeight="1" x14ac:dyDescent="0.25"/>
    <row r="88" ht="19.899999999999999" customHeight="1" x14ac:dyDescent="0.25"/>
    <row r="89" ht="19.899999999999999" customHeight="1" x14ac:dyDescent="0.25"/>
    <row r="90" ht="19.899999999999999" customHeight="1" x14ac:dyDescent="0.25"/>
    <row r="91" ht="19.899999999999999" customHeight="1" x14ac:dyDescent="0.25"/>
    <row r="92" ht="19.899999999999999" customHeight="1" x14ac:dyDescent="0.25"/>
    <row r="93" ht="19.899999999999999" customHeight="1" x14ac:dyDescent="0.25"/>
    <row r="94" ht="19.899999999999999" customHeight="1" x14ac:dyDescent="0.25"/>
    <row r="95" ht="19.899999999999999" customHeight="1" x14ac:dyDescent="0.25"/>
    <row r="96" ht="19.899999999999999" customHeight="1" x14ac:dyDescent="0.25"/>
    <row r="97" ht="19.899999999999999" customHeight="1" x14ac:dyDescent="0.25"/>
    <row r="98" ht="19.899999999999999" customHeight="1" x14ac:dyDescent="0.25"/>
    <row r="99" ht="19.899999999999999" customHeight="1" x14ac:dyDescent="0.25"/>
    <row r="100" ht="19.899999999999999" customHeight="1" x14ac:dyDescent="0.25"/>
    <row r="101" ht="19.899999999999999" customHeight="1" x14ac:dyDescent="0.25"/>
    <row r="102" ht="19.899999999999999" customHeight="1" x14ac:dyDescent="0.25"/>
    <row r="103" ht="19.899999999999999" customHeight="1" x14ac:dyDescent="0.25"/>
    <row r="104" ht="19.899999999999999" customHeight="1" x14ac:dyDescent="0.25"/>
    <row r="105" ht="19.899999999999999" customHeight="1" x14ac:dyDescent="0.25"/>
    <row r="106" ht="19.899999999999999" customHeight="1" x14ac:dyDescent="0.25"/>
    <row r="107" ht="19.899999999999999" customHeight="1" x14ac:dyDescent="0.25"/>
    <row r="108" ht="19.899999999999999" customHeight="1" x14ac:dyDescent="0.25"/>
    <row r="109" ht="19.899999999999999" customHeight="1" x14ac:dyDescent="0.25"/>
    <row r="110" ht="19.899999999999999" customHeight="1" x14ac:dyDescent="0.25"/>
    <row r="111" ht="19.899999999999999" customHeight="1" x14ac:dyDescent="0.25"/>
    <row r="112" ht="19.899999999999999" customHeight="1" x14ac:dyDescent="0.25"/>
    <row r="113" ht="19.899999999999999" customHeight="1" x14ac:dyDescent="0.25"/>
    <row r="114" ht="19.899999999999999" customHeight="1" x14ac:dyDescent="0.25"/>
    <row r="115" ht="19.899999999999999" customHeight="1" x14ac:dyDescent="0.25"/>
    <row r="116" ht="19.899999999999999" customHeight="1" x14ac:dyDescent="0.25"/>
    <row r="117" ht="19.899999999999999" customHeight="1" x14ac:dyDescent="0.25"/>
    <row r="118" ht="19.899999999999999" customHeight="1" x14ac:dyDescent="0.25"/>
    <row r="119" ht="19.899999999999999" customHeight="1" x14ac:dyDescent="0.25"/>
  </sheetData>
  <mergeCells count="91">
    <mergeCell ref="N6:Q8"/>
    <mergeCell ref="B2:U3"/>
    <mergeCell ref="W2:AP3"/>
    <mergeCell ref="B4:E5"/>
    <mergeCell ref="F4:I5"/>
    <mergeCell ref="J4:M5"/>
    <mergeCell ref="N4:Q5"/>
    <mergeCell ref="R4:U5"/>
    <mergeCell ref="R6:U8"/>
    <mergeCell ref="B6:E8"/>
    <mergeCell ref="F6:I8"/>
    <mergeCell ref="J6:M8"/>
    <mergeCell ref="X6:AP8"/>
    <mergeCell ref="R9:U10"/>
    <mergeCell ref="B11:U12"/>
    <mergeCell ref="B13:U14"/>
    <mergeCell ref="B9:E10"/>
    <mergeCell ref="F9:I10"/>
    <mergeCell ref="J9:M10"/>
    <mergeCell ref="N9:Q10"/>
    <mergeCell ref="AA22:AM23"/>
    <mergeCell ref="AA14:AP17"/>
    <mergeCell ref="B17:N17"/>
    <mergeCell ref="O17:P17"/>
    <mergeCell ref="Q17:R17"/>
    <mergeCell ref="S17:U17"/>
    <mergeCell ref="B15:N15"/>
    <mergeCell ref="O15:P15"/>
    <mergeCell ref="Q15:R15"/>
    <mergeCell ref="S15:U15"/>
    <mergeCell ref="B16:N16"/>
    <mergeCell ref="O16:P16"/>
    <mergeCell ref="Q16:R16"/>
    <mergeCell ref="S16:U16"/>
    <mergeCell ref="O20:P20"/>
    <mergeCell ref="S20:U20"/>
    <mergeCell ref="Q22:R22"/>
    <mergeCell ref="S22:U22"/>
    <mergeCell ref="B37:U37"/>
    <mergeCell ref="T28:V28"/>
    <mergeCell ref="B32:U32"/>
    <mergeCell ref="B35:U35"/>
    <mergeCell ref="O22:P22"/>
    <mergeCell ref="B24:Y24"/>
    <mergeCell ref="W27:Y27"/>
    <mergeCell ref="B25:D26"/>
    <mergeCell ref="E25:G26"/>
    <mergeCell ref="H25:J26"/>
    <mergeCell ref="K25:M26"/>
    <mergeCell ref="E28:G28"/>
    <mergeCell ref="X18:AM20"/>
    <mergeCell ref="X12:AP13"/>
    <mergeCell ref="B22:N22"/>
    <mergeCell ref="B21:N21"/>
    <mergeCell ref="O21:P21"/>
    <mergeCell ref="Q21:R21"/>
    <mergeCell ref="S21:U21"/>
    <mergeCell ref="B18:N18"/>
    <mergeCell ref="O18:P18"/>
    <mergeCell ref="Q18:R18"/>
    <mergeCell ref="S18:U18"/>
    <mergeCell ref="B19:N19"/>
    <mergeCell ref="O19:P19"/>
    <mergeCell ref="Q19:R19"/>
    <mergeCell ref="S19:U19"/>
    <mergeCell ref="B20:N20"/>
    <mergeCell ref="Q20:R20"/>
    <mergeCell ref="B29:E29"/>
    <mergeCell ref="F29:Y29"/>
    <mergeCell ref="B31:U31"/>
    <mergeCell ref="B28:D28"/>
    <mergeCell ref="H28:J28"/>
    <mergeCell ref="K28:M28"/>
    <mergeCell ref="N28:P28"/>
    <mergeCell ref="Q28:S28"/>
    <mergeCell ref="X35:AL36"/>
    <mergeCell ref="B36:U36"/>
    <mergeCell ref="T25:V26"/>
    <mergeCell ref="W25:Y26"/>
    <mergeCell ref="B27:D27"/>
    <mergeCell ref="E27:G27"/>
    <mergeCell ref="H27:J27"/>
    <mergeCell ref="K27:M27"/>
    <mergeCell ref="N27:P27"/>
    <mergeCell ref="Q27:S27"/>
    <mergeCell ref="N25:P26"/>
    <mergeCell ref="Q25:S26"/>
    <mergeCell ref="AA32:AP33"/>
    <mergeCell ref="B33:U34"/>
    <mergeCell ref="T27:V27"/>
    <mergeCell ref="W28:Y28"/>
  </mergeCells>
  <phoneticPr fontId="20" type="noConversion"/>
  <hyperlinks>
    <hyperlink ref="B11:U12" location="Odvětrání!A1" display="Odvětrání!A1"/>
  </hyperlinks>
  <pageMargins left="0.25" right="0.25" top="0.36" bottom="0.28000000000000003" header="0.21" footer="0.11"/>
  <pageSetup paperSize="9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</sheetPr>
  <dimension ref="B1:BB119"/>
  <sheetViews>
    <sheetView showGridLines="0" workbookViewId="0">
      <selection activeCell="B6" sqref="B6:E8"/>
    </sheetView>
  </sheetViews>
  <sheetFormatPr defaultColWidth="8.85546875" defaultRowHeight="15" x14ac:dyDescent="0.25"/>
  <cols>
    <col min="1" max="1" width="1.42578125" style="3" customWidth="1"/>
    <col min="2" max="21" width="3.7109375" style="3" customWidth="1"/>
    <col min="22" max="22" width="1.5703125" style="3" customWidth="1"/>
    <col min="23" max="42" width="2.7109375" style="3" customWidth="1"/>
    <col min="43" max="43" width="2.42578125" style="3" customWidth="1"/>
    <col min="44" max="54" width="2.7109375" style="3" customWidth="1"/>
    <col min="55" max="75" width="3.7109375" style="3" customWidth="1"/>
    <col min="76" max="16384" width="8.85546875" style="3"/>
  </cols>
  <sheetData>
    <row r="1" spans="2:54" ht="13.15" customHeight="1" x14ac:dyDescent="0.25"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</row>
    <row r="2" spans="2:54" ht="13.15" customHeight="1" x14ac:dyDescent="0.25">
      <c r="B2" s="104" t="s">
        <v>2</v>
      </c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4"/>
      <c r="O2" s="104"/>
      <c r="P2" s="104"/>
      <c r="Q2" s="104"/>
      <c r="R2" s="104"/>
      <c r="S2" s="104"/>
      <c r="T2" s="104"/>
      <c r="U2" s="104"/>
      <c r="W2" s="105" t="s">
        <v>85</v>
      </c>
      <c r="X2" s="105"/>
      <c r="Y2" s="105"/>
      <c r="Z2" s="105"/>
      <c r="AA2" s="105"/>
      <c r="AB2" s="105"/>
      <c r="AC2" s="105"/>
      <c r="AD2" s="105"/>
      <c r="AE2" s="105"/>
      <c r="AF2" s="105"/>
      <c r="AG2" s="105"/>
      <c r="AH2" s="105"/>
      <c r="AI2" s="105"/>
      <c r="AJ2" s="105"/>
      <c r="AK2" s="105"/>
      <c r="AL2" s="105"/>
      <c r="AM2" s="105"/>
      <c r="AN2" s="105"/>
      <c r="AO2" s="105"/>
      <c r="AP2" s="105"/>
      <c r="AQ2" s="5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</row>
    <row r="3" spans="2:54" ht="13.15" customHeight="1" x14ac:dyDescent="0.25">
      <c r="B3" s="104"/>
      <c r="C3" s="104"/>
      <c r="D3" s="104"/>
      <c r="E3" s="104"/>
      <c r="F3" s="104"/>
      <c r="G3" s="104"/>
      <c r="H3" s="104"/>
      <c r="I3" s="104"/>
      <c r="J3" s="104"/>
      <c r="K3" s="104"/>
      <c r="L3" s="104"/>
      <c r="M3" s="104"/>
      <c r="N3" s="104"/>
      <c r="O3" s="104"/>
      <c r="P3" s="104"/>
      <c r="Q3" s="104"/>
      <c r="R3" s="104"/>
      <c r="S3" s="104"/>
      <c r="T3" s="104"/>
      <c r="U3" s="104"/>
      <c r="W3" s="105"/>
      <c r="X3" s="105"/>
      <c r="Y3" s="105"/>
      <c r="Z3" s="105"/>
      <c r="AA3" s="105"/>
      <c r="AB3" s="105"/>
      <c r="AC3" s="105"/>
      <c r="AD3" s="105"/>
      <c r="AE3" s="105"/>
      <c r="AF3" s="105"/>
      <c r="AG3" s="105"/>
      <c r="AH3" s="105"/>
      <c r="AI3" s="105"/>
      <c r="AJ3" s="105"/>
      <c r="AK3" s="105"/>
      <c r="AL3" s="105"/>
      <c r="AM3" s="105"/>
      <c r="AN3" s="105"/>
      <c r="AO3" s="105"/>
      <c r="AP3" s="105"/>
      <c r="AQ3" s="5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</row>
    <row r="4" spans="2:54" ht="19.899999999999999" customHeight="1" x14ac:dyDescent="0.25">
      <c r="B4" s="106" t="s">
        <v>3</v>
      </c>
      <c r="C4" s="106"/>
      <c r="D4" s="106"/>
      <c r="E4" s="106"/>
      <c r="F4" s="106" t="s">
        <v>4</v>
      </c>
      <c r="G4" s="107"/>
      <c r="H4" s="107"/>
      <c r="I4" s="107"/>
      <c r="J4" s="106" t="s">
        <v>5</v>
      </c>
      <c r="K4" s="107"/>
      <c r="L4" s="107"/>
      <c r="M4" s="107"/>
      <c r="N4" s="106" t="s">
        <v>6</v>
      </c>
      <c r="O4" s="107"/>
      <c r="P4" s="107"/>
      <c r="Q4" s="107"/>
      <c r="R4" s="106" t="s">
        <v>7</v>
      </c>
      <c r="S4" s="107"/>
      <c r="T4" s="107"/>
      <c r="U4" s="107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</row>
    <row r="5" spans="2:54" ht="19.899999999999999" customHeight="1" thickBot="1" x14ac:dyDescent="0.3">
      <c r="B5" s="106"/>
      <c r="C5" s="106"/>
      <c r="D5" s="106"/>
      <c r="E5" s="106"/>
      <c r="F5" s="107"/>
      <c r="G5" s="107"/>
      <c r="H5" s="107"/>
      <c r="I5" s="107"/>
      <c r="J5" s="107"/>
      <c r="K5" s="107"/>
      <c r="L5" s="107"/>
      <c r="M5" s="107"/>
      <c r="N5" s="107"/>
      <c r="O5" s="107"/>
      <c r="P5" s="107"/>
      <c r="Q5" s="107"/>
      <c r="R5" s="107"/>
      <c r="S5" s="107"/>
      <c r="T5" s="107"/>
      <c r="U5" s="107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</row>
    <row r="6" spans="2:54" ht="15" customHeight="1" thickTop="1" x14ac:dyDescent="0.25">
      <c r="B6" s="100">
        <v>0</v>
      </c>
      <c r="C6" s="100"/>
      <c r="D6" s="100"/>
      <c r="E6" s="100"/>
      <c r="F6" s="100">
        <v>0</v>
      </c>
      <c r="G6" s="100"/>
      <c r="H6" s="100"/>
      <c r="I6" s="100"/>
      <c r="J6" s="100">
        <v>0</v>
      </c>
      <c r="K6" s="100"/>
      <c r="L6" s="100"/>
      <c r="M6" s="100"/>
      <c r="N6" s="100">
        <v>0</v>
      </c>
      <c r="O6" s="100"/>
      <c r="P6" s="100"/>
      <c r="Q6" s="100"/>
      <c r="R6" s="100">
        <v>0</v>
      </c>
      <c r="S6" s="100"/>
      <c r="T6" s="100"/>
      <c r="U6" s="100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</row>
    <row r="7" spans="2:54" ht="15" customHeight="1" x14ac:dyDescent="0.25">
      <c r="B7" s="101"/>
      <c r="C7" s="101"/>
      <c r="D7" s="101"/>
      <c r="E7" s="101"/>
      <c r="F7" s="101"/>
      <c r="G7" s="101"/>
      <c r="H7" s="101"/>
      <c r="I7" s="101"/>
      <c r="J7" s="101"/>
      <c r="K7" s="101"/>
      <c r="L7" s="101"/>
      <c r="M7" s="101"/>
      <c r="N7" s="101"/>
      <c r="O7" s="101"/>
      <c r="P7" s="101"/>
      <c r="Q7" s="101"/>
      <c r="R7" s="101"/>
      <c r="S7" s="101"/>
      <c r="T7" s="101"/>
      <c r="U7" s="101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</row>
    <row r="8" spans="2:54" ht="15" customHeight="1" x14ac:dyDescent="0.25">
      <c r="B8" s="101"/>
      <c r="C8" s="101"/>
      <c r="D8" s="101"/>
      <c r="E8" s="101"/>
      <c r="F8" s="101"/>
      <c r="G8" s="101"/>
      <c r="H8" s="101"/>
      <c r="I8" s="101"/>
      <c r="J8" s="101"/>
      <c r="K8" s="101"/>
      <c r="L8" s="101"/>
      <c r="M8" s="101"/>
      <c r="N8" s="101"/>
      <c r="O8" s="101"/>
      <c r="P8" s="101"/>
      <c r="Q8" s="101"/>
      <c r="R8" s="101"/>
      <c r="S8" s="101"/>
      <c r="T8" s="101"/>
      <c r="U8" s="101"/>
      <c r="W8" s="83" t="s">
        <v>67</v>
      </c>
      <c r="X8" s="83"/>
      <c r="Y8" s="83"/>
      <c r="Z8" s="83"/>
      <c r="AA8" s="83"/>
      <c r="AB8" s="83"/>
      <c r="AC8" s="83"/>
      <c r="AD8" s="83"/>
      <c r="AE8" s="83"/>
      <c r="AF8" s="83"/>
      <c r="AG8" s="83"/>
      <c r="AH8" s="83"/>
      <c r="AI8" s="83"/>
      <c r="AJ8" s="83"/>
      <c r="AK8" s="83"/>
      <c r="AL8" s="83"/>
      <c r="AM8" s="83"/>
      <c r="AN8" s="83"/>
      <c r="AO8" s="83"/>
      <c r="AP8" s="83"/>
      <c r="AQ8" s="5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</row>
    <row r="9" spans="2:54" ht="12" customHeight="1" x14ac:dyDescent="0.25">
      <c r="B9" s="108"/>
      <c r="C9" s="108"/>
      <c r="D9" s="108"/>
      <c r="E9" s="108"/>
      <c r="F9" s="98" t="s">
        <v>8</v>
      </c>
      <c r="G9" s="98"/>
      <c r="H9" s="98"/>
      <c r="I9" s="98"/>
      <c r="J9" s="99"/>
      <c r="K9" s="99"/>
      <c r="L9" s="99"/>
      <c r="M9" s="99"/>
      <c r="N9" s="98" t="s">
        <v>9</v>
      </c>
      <c r="O9" s="98"/>
      <c r="P9" s="98"/>
      <c r="Q9" s="98"/>
      <c r="R9" s="108"/>
      <c r="S9" s="108"/>
      <c r="T9" s="108"/>
      <c r="U9" s="108"/>
      <c r="W9" s="83"/>
      <c r="X9" s="83"/>
      <c r="Y9" s="83"/>
      <c r="Z9" s="83"/>
      <c r="AA9" s="83"/>
      <c r="AB9" s="83"/>
      <c r="AC9" s="83"/>
      <c r="AD9" s="83"/>
      <c r="AE9" s="83"/>
      <c r="AF9" s="83"/>
      <c r="AG9" s="83"/>
      <c r="AH9" s="83"/>
      <c r="AI9" s="83"/>
      <c r="AJ9" s="83"/>
      <c r="AK9" s="83"/>
      <c r="AL9" s="83"/>
      <c r="AM9" s="83"/>
      <c r="AN9" s="83"/>
      <c r="AO9" s="83"/>
      <c r="AP9" s="83"/>
      <c r="AQ9" s="5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</row>
    <row r="10" spans="2:54" ht="12" customHeight="1" x14ac:dyDescent="0.25">
      <c r="B10" s="108"/>
      <c r="C10" s="108"/>
      <c r="D10" s="108"/>
      <c r="E10" s="108"/>
      <c r="F10" s="98"/>
      <c r="G10" s="98"/>
      <c r="H10" s="98"/>
      <c r="I10" s="98"/>
      <c r="J10" s="99"/>
      <c r="K10" s="99"/>
      <c r="L10" s="99"/>
      <c r="M10" s="99"/>
      <c r="N10" s="98"/>
      <c r="O10" s="98"/>
      <c r="P10" s="98"/>
      <c r="Q10" s="98"/>
      <c r="R10" s="108"/>
      <c r="S10" s="108"/>
      <c r="T10" s="108"/>
      <c r="U10" s="108"/>
      <c r="W10" s="83"/>
      <c r="X10" s="83"/>
      <c r="Y10" s="83"/>
      <c r="Z10" s="83"/>
      <c r="AA10" s="83"/>
      <c r="AB10" s="83"/>
      <c r="AC10" s="83"/>
      <c r="AD10" s="83"/>
      <c r="AE10" s="83"/>
      <c r="AF10" s="83"/>
      <c r="AG10" s="83"/>
      <c r="AH10" s="83"/>
      <c r="AI10" s="83"/>
      <c r="AJ10" s="83"/>
      <c r="AK10" s="83"/>
      <c r="AL10" s="83"/>
      <c r="AM10" s="83"/>
      <c r="AN10" s="83"/>
      <c r="AO10" s="83"/>
      <c r="AP10" s="83"/>
      <c r="AQ10" s="5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</row>
    <row r="11" spans="2:54" ht="12" customHeight="1" x14ac:dyDescent="0.25">
      <c r="B11" s="109" t="str">
        <f>F29</f>
        <v>Vaše střecha je odvětrána správně. Více o odvětrání v posledním listu.</v>
      </c>
      <c r="C11" s="109"/>
      <c r="D11" s="109"/>
      <c r="E11" s="109"/>
      <c r="F11" s="109"/>
      <c r="G11" s="109"/>
      <c r="H11" s="109"/>
      <c r="I11" s="109"/>
      <c r="J11" s="109"/>
      <c r="K11" s="109"/>
      <c r="L11" s="109"/>
      <c r="M11" s="109"/>
      <c r="N11" s="109"/>
      <c r="O11" s="109"/>
      <c r="P11" s="109"/>
      <c r="Q11" s="109"/>
      <c r="R11" s="109"/>
      <c r="S11" s="109"/>
      <c r="T11" s="109"/>
      <c r="U11" s="109"/>
      <c r="W11" s="83"/>
      <c r="X11" s="83"/>
      <c r="Y11" s="83"/>
      <c r="Z11" s="83"/>
      <c r="AA11" s="83"/>
      <c r="AB11" s="83"/>
      <c r="AC11" s="83"/>
      <c r="AD11" s="83"/>
      <c r="AE11" s="83"/>
      <c r="AF11" s="83"/>
      <c r="AG11" s="83"/>
      <c r="AH11" s="83"/>
      <c r="AI11" s="83"/>
      <c r="AJ11" s="83"/>
      <c r="AK11" s="83"/>
      <c r="AL11" s="83"/>
      <c r="AM11" s="83"/>
      <c r="AN11" s="83"/>
      <c r="AO11" s="83"/>
      <c r="AP11" s="83"/>
      <c r="AQ11" s="5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</row>
    <row r="12" spans="2:54" ht="12" customHeight="1" x14ac:dyDescent="0.25">
      <c r="B12" s="109"/>
      <c r="C12" s="109"/>
      <c r="D12" s="109"/>
      <c r="E12" s="109"/>
      <c r="F12" s="109"/>
      <c r="G12" s="109"/>
      <c r="H12" s="109"/>
      <c r="I12" s="109"/>
      <c r="J12" s="109"/>
      <c r="K12" s="109"/>
      <c r="L12" s="109"/>
      <c r="M12" s="109"/>
      <c r="N12" s="109"/>
      <c r="O12" s="109"/>
      <c r="P12" s="109"/>
      <c r="Q12" s="109"/>
      <c r="R12" s="109"/>
      <c r="S12" s="109"/>
      <c r="T12" s="109"/>
      <c r="U12" s="109"/>
      <c r="W12" s="83"/>
      <c r="X12" s="83"/>
      <c r="Y12" s="83"/>
      <c r="Z12" s="83"/>
      <c r="AA12" s="83"/>
      <c r="AB12" s="83"/>
      <c r="AC12" s="83"/>
      <c r="AD12" s="83"/>
      <c r="AE12" s="83"/>
      <c r="AF12" s="83"/>
      <c r="AG12" s="83"/>
      <c r="AH12" s="83"/>
      <c r="AI12" s="83"/>
      <c r="AJ12" s="83"/>
      <c r="AK12" s="83"/>
      <c r="AL12" s="83"/>
      <c r="AM12" s="83"/>
      <c r="AN12" s="83"/>
      <c r="AO12" s="83"/>
      <c r="AP12" s="83"/>
      <c r="AQ12" s="5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</row>
    <row r="13" spans="2:54" ht="19.899999999999999" customHeight="1" x14ac:dyDescent="0.25">
      <c r="B13" s="110" t="s">
        <v>10</v>
      </c>
      <c r="C13" s="111"/>
      <c r="D13" s="111"/>
      <c r="E13" s="111"/>
      <c r="F13" s="111"/>
      <c r="G13" s="111"/>
      <c r="H13" s="111"/>
      <c r="I13" s="111"/>
      <c r="J13" s="111"/>
      <c r="K13" s="111"/>
      <c r="L13" s="111"/>
      <c r="M13" s="111"/>
      <c r="N13" s="111"/>
      <c r="O13" s="111"/>
      <c r="P13" s="111"/>
      <c r="Q13" s="111"/>
      <c r="R13" s="111"/>
      <c r="S13" s="111"/>
      <c r="T13" s="111"/>
      <c r="U13" s="111"/>
      <c r="W13" s="6"/>
      <c r="X13" s="6"/>
      <c r="Y13" s="6"/>
      <c r="Z13" s="6"/>
      <c r="AA13" s="121" t="s">
        <v>143</v>
      </c>
      <c r="AB13" s="103"/>
      <c r="AC13" s="103"/>
      <c r="AD13" s="103"/>
      <c r="AE13" s="103"/>
      <c r="AF13" s="103"/>
      <c r="AG13" s="103"/>
      <c r="AH13" s="103"/>
      <c r="AI13" s="103"/>
      <c r="AJ13" s="103"/>
      <c r="AK13" s="103"/>
      <c r="AL13" s="103"/>
      <c r="AM13" s="103"/>
      <c r="AN13" s="103"/>
      <c r="AO13" s="103"/>
      <c r="AP13" s="103"/>
      <c r="AQ13" s="5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</row>
    <row r="14" spans="2:54" ht="19.899999999999999" customHeight="1" x14ac:dyDescent="0.25">
      <c r="B14" s="111"/>
      <c r="C14" s="111"/>
      <c r="D14" s="111"/>
      <c r="E14" s="111"/>
      <c r="F14" s="111"/>
      <c r="G14" s="111"/>
      <c r="H14" s="111"/>
      <c r="I14" s="111"/>
      <c r="J14" s="111"/>
      <c r="K14" s="111"/>
      <c r="L14" s="111"/>
      <c r="M14" s="111"/>
      <c r="N14" s="111"/>
      <c r="O14" s="111"/>
      <c r="P14" s="111"/>
      <c r="Q14" s="111"/>
      <c r="R14" s="111"/>
      <c r="S14" s="111"/>
      <c r="T14" s="111"/>
      <c r="U14" s="111"/>
      <c r="W14" s="6"/>
      <c r="X14" s="6"/>
      <c r="Y14" s="6"/>
      <c r="Z14" s="6"/>
      <c r="AA14" s="103"/>
      <c r="AB14" s="103"/>
      <c r="AC14" s="103"/>
      <c r="AD14" s="103"/>
      <c r="AE14" s="103"/>
      <c r="AF14" s="103"/>
      <c r="AG14" s="103"/>
      <c r="AH14" s="103"/>
      <c r="AI14" s="103"/>
      <c r="AJ14" s="103"/>
      <c r="AK14" s="103"/>
      <c r="AL14" s="103"/>
      <c r="AM14" s="103"/>
      <c r="AN14" s="103"/>
      <c r="AO14" s="103"/>
      <c r="AP14" s="103"/>
      <c r="AQ14" s="5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</row>
    <row r="15" spans="2:54" ht="19.899999999999999" customHeight="1" x14ac:dyDescent="0.25">
      <c r="B15" s="117" t="s">
        <v>81</v>
      </c>
      <c r="C15" s="117"/>
      <c r="D15" s="117"/>
      <c r="E15" s="117"/>
      <c r="F15" s="117"/>
      <c r="G15" s="117"/>
      <c r="H15" s="117"/>
      <c r="I15" s="117"/>
      <c r="J15" s="117"/>
      <c r="K15" s="117"/>
      <c r="L15" s="117"/>
      <c r="M15" s="117"/>
      <c r="N15" s="117"/>
      <c r="O15" s="118" t="s">
        <v>11</v>
      </c>
      <c r="P15" s="118"/>
      <c r="Q15" s="119" t="s">
        <v>12</v>
      </c>
      <c r="R15" s="119"/>
      <c r="S15" s="120" t="s">
        <v>13</v>
      </c>
      <c r="T15" s="120"/>
      <c r="U15" s="120"/>
      <c r="W15" s="5"/>
      <c r="X15" s="5"/>
      <c r="Y15" s="5"/>
      <c r="Z15" s="5"/>
      <c r="AA15" s="103"/>
      <c r="AB15" s="103"/>
      <c r="AC15" s="103"/>
      <c r="AD15" s="103"/>
      <c r="AE15" s="103"/>
      <c r="AF15" s="103"/>
      <c r="AG15" s="103"/>
      <c r="AH15" s="103"/>
      <c r="AI15" s="103"/>
      <c r="AJ15" s="103"/>
      <c r="AK15" s="103"/>
      <c r="AL15" s="103"/>
      <c r="AM15" s="103"/>
      <c r="AN15" s="103"/>
      <c r="AO15" s="103"/>
      <c r="AP15" s="103"/>
      <c r="AQ15" s="5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</row>
    <row r="16" spans="2:54" ht="19.899999999999999" customHeight="1" x14ac:dyDescent="0.25">
      <c r="B16" s="92" t="s">
        <v>128</v>
      </c>
      <c r="C16" s="92"/>
      <c r="D16" s="92"/>
      <c r="E16" s="92"/>
      <c r="F16" s="92"/>
      <c r="G16" s="92"/>
      <c r="H16" s="92"/>
      <c r="I16" s="92"/>
      <c r="J16" s="92"/>
      <c r="K16" s="92"/>
      <c r="L16" s="92"/>
      <c r="M16" s="92"/>
      <c r="N16" s="92"/>
      <c r="O16" s="89">
        <f>B27</f>
        <v>0</v>
      </c>
      <c r="P16" s="89"/>
      <c r="Q16" s="90">
        <f t="shared" ref="Q16:Q22" si="0">CEILING(O16,1)</f>
        <v>0</v>
      </c>
      <c r="R16" s="90"/>
      <c r="S16" s="91" t="s">
        <v>14</v>
      </c>
      <c r="T16" s="91"/>
      <c r="U16" s="91"/>
      <c r="W16" s="5"/>
      <c r="X16" s="5"/>
      <c r="Y16" s="5"/>
      <c r="Z16" s="5"/>
      <c r="AA16" s="103"/>
      <c r="AB16" s="103"/>
      <c r="AC16" s="103"/>
      <c r="AD16" s="103"/>
      <c r="AE16" s="103"/>
      <c r="AF16" s="103"/>
      <c r="AG16" s="103"/>
      <c r="AH16" s="103"/>
      <c r="AI16" s="103"/>
      <c r="AJ16" s="103"/>
      <c r="AK16" s="103"/>
      <c r="AL16" s="103"/>
      <c r="AM16" s="103"/>
      <c r="AN16" s="103"/>
      <c r="AO16" s="103"/>
      <c r="AP16" s="103"/>
      <c r="AQ16" s="5"/>
    </row>
    <row r="17" spans="2:43" ht="19.899999999999999" customHeight="1" x14ac:dyDescent="0.25">
      <c r="B17" s="93" t="s">
        <v>100</v>
      </c>
      <c r="C17" s="92"/>
      <c r="D17" s="92"/>
      <c r="E17" s="92"/>
      <c r="F17" s="92"/>
      <c r="G17" s="92"/>
      <c r="H17" s="92"/>
      <c r="I17" s="92"/>
      <c r="J17" s="92"/>
      <c r="K17" s="92"/>
      <c r="L17" s="92"/>
      <c r="M17" s="92"/>
      <c r="N17" s="92"/>
      <c r="O17" s="89">
        <f>E27+H27</f>
        <v>0</v>
      </c>
      <c r="P17" s="89"/>
      <c r="Q17" s="90">
        <f t="shared" si="0"/>
        <v>0</v>
      </c>
      <c r="R17" s="90"/>
      <c r="S17" s="91" t="s">
        <v>15</v>
      </c>
      <c r="T17" s="91"/>
      <c r="U17" s="91"/>
      <c r="W17" s="5"/>
      <c r="X17" s="5"/>
      <c r="Y17" s="5"/>
      <c r="Z17" s="5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  <c r="AM17" s="6"/>
      <c r="AN17" s="6"/>
      <c r="AO17" s="6"/>
      <c r="AP17" s="6"/>
      <c r="AQ17" s="5"/>
    </row>
    <row r="18" spans="2:43" ht="19.899999999999999" customHeight="1" x14ac:dyDescent="0.25">
      <c r="B18" s="92" t="s">
        <v>97</v>
      </c>
      <c r="C18" s="92"/>
      <c r="D18" s="92"/>
      <c r="E18" s="92"/>
      <c r="F18" s="92"/>
      <c r="G18" s="92"/>
      <c r="H18" s="92"/>
      <c r="I18" s="92"/>
      <c r="J18" s="92"/>
      <c r="K18" s="92"/>
      <c r="L18" s="92"/>
      <c r="M18" s="92"/>
      <c r="N18" s="92"/>
      <c r="O18" s="89">
        <f>K27</f>
        <v>0</v>
      </c>
      <c r="P18" s="89"/>
      <c r="Q18" s="90">
        <f t="shared" si="0"/>
        <v>0</v>
      </c>
      <c r="R18" s="90"/>
      <c r="S18" s="91" t="s">
        <v>142</v>
      </c>
      <c r="T18" s="91"/>
      <c r="U18" s="91"/>
      <c r="W18" s="5"/>
      <c r="X18" s="83" t="s">
        <v>56</v>
      </c>
      <c r="Y18" s="83"/>
      <c r="Z18" s="83"/>
      <c r="AA18" s="83"/>
      <c r="AB18" s="83"/>
      <c r="AC18" s="83"/>
      <c r="AD18" s="83"/>
      <c r="AE18" s="83"/>
      <c r="AF18" s="83"/>
      <c r="AG18" s="83"/>
      <c r="AH18" s="83"/>
      <c r="AI18" s="83"/>
      <c r="AJ18" s="83"/>
      <c r="AK18" s="83"/>
      <c r="AL18" s="83"/>
      <c r="AM18" s="83"/>
      <c r="AN18" s="6"/>
      <c r="AO18" s="6"/>
      <c r="AP18" s="6"/>
      <c r="AQ18" s="5"/>
    </row>
    <row r="19" spans="2:43" ht="19.899999999999999" customHeight="1" x14ac:dyDescent="0.25">
      <c r="B19" s="92" t="s">
        <v>83</v>
      </c>
      <c r="C19" s="92"/>
      <c r="D19" s="92"/>
      <c r="E19" s="92"/>
      <c r="F19" s="92"/>
      <c r="G19" s="92"/>
      <c r="H19" s="92"/>
      <c r="I19" s="92"/>
      <c r="J19" s="92"/>
      <c r="K19" s="92"/>
      <c r="L19" s="92"/>
      <c r="M19" s="92"/>
      <c r="N19" s="92"/>
      <c r="O19" s="89">
        <f>Q27</f>
        <v>0</v>
      </c>
      <c r="P19" s="89"/>
      <c r="Q19" s="90">
        <f t="shared" si="0"/>
        <v>0</v>
      </c>
      <c r="R19" s="90"/>
      <c r="S19" s="91" t="s">
        <v>14</v>
      </c>
      <c r="T19" s="91"/>
      <c r="U19" s="91"/>
      <c r="W19" s="5"/>
      <c r="X19" s="83"/>
      <c r="Y19" s="83"/>
      <c r="Z19" s="83"/>
      <c r="AA19" s="83"/>
      <c r="AB19" s="83"/>
      <c r="AC19" s="83"/>
      <c r="AD19" s="83"/>
      <c r="AE19" s="83"/>
      <c r="AF19" s="83"/>
      <c r="AG19" s="83"/>
      <c r="AH19" s="83"/>
      <c r="AI19" s="83"/>
      <c r="AJ19" s="83"/>
      <c r="AK19" s="83"/>
      <c r="AL19" s="83"/>
      <c r="AM19" s="83"/>
      <c r="AN19" s="5"/>
      <c r="AO19" s="5"/>
      <c r="AP19" s="5"/>
      <c r="AQ19" s="5"/>
    </row>
    <row r="20" spans="2:43" ht="19.899999999999999" customHeight="1" x14ac:dyDescent="0.25">
      <c r="B20" s="93" t="s">
        <v>95</v>
      </c>
      <c r="C20" s="92"/>
      <c r="D20" s="92"/>
      <c r="E20" s="92"/>
      <c r="F20" s="92"/>
      <c r="G20" s="92"/>
      <c r="H20" s="92"/>
      <c r="I20" s="92"/>
      <c r="J20" s="92"/>
      <c r="K20" s="92"/>
      <c r="L20" s="92"/>
      <c r="M20" s="92"/>
      <c r="N20" s="92"/>
      <c r="O20" s="89">
        <f>N27</f>
        <v>0</v>
      </c>
      <c r="P20" s="89"/>
      <c r="Q20" s="90">
        <f t="shared" si="0"/>
        <v>0</v>
      </c>
      <c r="R20" s="90"/>
      <c r="S20" s="91" t="s">
        <v>14</v>
      </c>
      <c r="T20" s="91"/>
      <c r="U20" s="91"/>
      <c r="W20" s="5"/>
      <c r="X20" s="83"/>
      <c r="Y20" s="83"/>
      <c r="Z20" s="83"/>
      <c r="AA20" s="83"/>
      <c r="AB20" s="83"/>
      <c r="AC20" s="83"/>
      <c r="AD20" s="83"/>
      <c r="AE20" s="83"/>
      <c r="AF20" s="83"/>
      <c r="AG20" s="83"/>
      <c r="AH20" s="83"/>
      <c r="AI20" s="83"/>
      <c r="AJ20" s="83"/>
      <c r="AK20" s="83"/>
      <c r="AL20" s="83"/>
      <c r="AM20" s="83"/>
      <c r="AN20" s="5"/>
      <c r="AO20" s="5"/>
      <c r="AP20" s="5"/>
      <c r="AQ20" s="5"/>
    </row>
    <row r="21" spans="2:43" ht="19.899999999999999" customHeight="1" x14ac:dyDescent="0.25">
      <c r="B21" s="92" t="s">
        <v>84</v>
      </c>
      <c r="C21" s="92"/>
      <c r="D21" s="92"/>
      <c r="E21" s="92"/>
      <c r="F21" s="92"/>
      <c r="G21" s="92"/>
      <c r="H21" s="92"/>
      <c r="I21" s="92"/>
      <c r="J21" s="92"/>
      <c r="K21" s="92"/>
      <c r="L21" s="92"/>
      <c r="M21" s="92"/>
      <c r="N21" s="92"/>
      <c r="O21" s="89">
        <f>T27</f>
        <v>0</v>
      </c>
      <c r="P21" s="89"/>
      <c r="Q21" s="90">
        <f t="shared" si="0"/>
        <v>0</v>
      </c>
      <c r="R21" s="90"/>
      <c r="S21" s="91" t="s">
        <v>1</v>
      </c>
      <c r="T21" s="91"/>
      <c r="U21" s="91"/>
      <c r="W21" s="5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  <c r="AM21" s="6"/>
      <c r="AN21" s="5"/>
      <c r="AO21" s="5"/>
      <c r="AP21" s="5"/>
      <c r="AQ21" s="5"/>
    </row>
    <row r="22" spans="2:43" ht="19.899999999999999" customHeight="1" x14ac:dyDescent="0.25">
      <c r="B22" s="113" t="s">
        <v>152</v>
      </c>
      <c r="C22" s="92"/>
      <c r="D22" s="92"/>
      <c r="E22" s="92"/>
      <c r="F22" s="92"/>
      <c r="G22" s="92"/>
      <c r="H22" s="92"/>
      <c r="I22" s="92"/>
      <c r="J22" s="92"/>
      <c r="K22" s="92"/>
      <c r="L22" s="92"/>
      <c r="M22" s="92"/>
      <c r="N22" s="92"/>
      <c r="O22" s="89">
        <f>W27</f>
        <v>0</v>
      </c>
      <c r="P22" s="89"/>
      <c r="Q22" s="90">
        <f t="shared" si="0"/>
        <v>0</v>
      </c>
      <c r="R22" s="90"/>
      <c r="S22" s="91" t="s">
        <v>16</v>
      </c>
      <c r="T22" s="91"/>
      <c r="U22" s="91"/>
      <c r="W22" s="5"/>
      <c r="X22" s="6"/>
      <c r="Y22" s="6"/>
      <c r="Z22" s="6"/>
      <c r="AA22" s="81" t="s">
        <v>96</v>
      </c>
      <c r="AB22" s="81"/>
      <c r="AC22" s="81"/>
      <c r="AD22" s="81"/>
      <c r="AE22" s="81"/>
      <c r="AF22" s="81"/>
      <c r="AG22" s="81"/>
      <c r="AH22" s="81"/>
      <c r="AI22" s="81"/>
      <c r="AJ22" s="81"/>
      <c r="AK22" s="81"/>
      <c r="AL22" s="81"/>
      <c r="AM22" s="81"/>
      <c r="AN22" s="5"/>
      <c r="AO22" s="5"/>
      <c r="AP22" s="5"/>
      <c r="AQ22" s="5"/>
    </row>
    <row r="23" spans="2:43" ht="24" customHeight="1" x14ac:dyDescent="0.25"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5"/>
      <c r="X23" s="5"/>
      <c r="Y23" s="7"/>
      <c r="Z23" s="7"/>
      <c r="AA23" s="81"/>
      <c r="AB23" s="81"/>
      <c r="AC23" s="81"/>
      <c r="AD23" s="81"/>
      <c r="AE23" s="81"/>
      <c r="AF23" s="81"/>
      <c r="AG23" s="81"/>
      <c r="AH23" s="81"/>
      <c r="AI23" s="81"/>
      <c r="AJ23" s="81"/>
      <c r="AK23" s="81"/>
      <c r="AL23" s="81"/>
      <c r="AM23" s="81"/>
      <c r="AN23" s="5"/>
      <c r="AO23" s="5"/>
      <c r="AP23" s="5"/>
      <c r="AQ23" s="5"/>
    </row>
    <row r="24" spans="2:43" ht="19.899999999999999" hidden="1" customHeight="1" x14ac:dyDescent="0.25">
      <c r="B24" s="88" t="s">
        <v>17</v>
      </c>
      <c r="C24" s="88"/>
      <c r="D24" s="88"/>
      <c r="E24" s="88"/>
      <c r="F24" s="88"/>
      <c r="G24" s="88"/>
      <c r="H24" s="88"/>
      <c r="I24" s="88"/>
      <c r="J24" s="88"/>
      <c r="K24" s="88"/>
      <c r="L24" s="88"/>
      <c r="M24" s="88"/>
      <c r="N24" s="88"/>
      <c r="O24" s="88"/>
      <c r="P24" s="88"/>
      <c r="Q24" s="88"/>
      <c r="R24" s="88"/>
      <c r="S24" s="88"/>
      <c r="T24" s="88"/>
      <c r="U24" s="88"/>
      <c r="V24" s="88"/>
      <c r="W24" s="88"/>
      <c r="X24" s="88"/>
      <c r="Y24" s="88"/>
      <c r="Z24" s="8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Q24" s="5"/>
    </row>
    <row r="25" spans="2:43" ht="19.899999999999999" hidden="1" customHeight="1" x14ac:dyDescent="0.25">
      <c r="B25" s="85" t="s">
        <v>18</v>
      </c>
      <c r="C25" s="85"/>
      <c r="D25" s="85"/>
      <c r="E25" s="85" t="s">
        <v>103</v>
      </c>
      <c r="F25" s="85"/>
      <c r="G25" s="85"/>
      <c r="H25" s="85" t="s">
        <v>104</v>
      </c>
      <c r="I25" s="85"/>
      <c r="J25" s="85"/>
      <c r="K25" s="85" t="s">
        <v>105</v>
      </c>
      <c r="L25" s="85"/>
      <c r="M25" s="85"/>
      <c r="N25" s="85" t="s">
        <v>106</v>
      </c>
      <c r="O25" s="85"/>
      <c r="P25" s="85"/>
      <c r="Q25" s="85" t="s">
        <v>23</v>
      </c>
      <c r="R25" s="85"/>
      <c r="S25" s="85"/>
      <c r="T25" s="85" t="s">
        <v>24</v>
      </c>
      <c r="U25" s="85"/>
      <c r="V25" s="85"/>
      <c r="W25" s="85" t="s">
        <v>25</v>
      </c>
      <c r="X25" s="85"/>
      <c r="Y25" s="85"/>
      <c r="Z25" s="8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Q25" s="5"/>
    </row>
    <row r="26" spans="2:43" ht="19.899999999999999" hidden="1" customHeight="1" thickBot="1" x14ac:dyDescent="0.3">
      <c r="B26" s="86"/>
      <c r="C26" s="86"/>
      <c r="D26" s="86"/>
      <c r="E26" s="86"/>
      <c r="F26" s="86"/>
      <c r="G26" s="86"/>
      <c r="H26" s="86"/>
      <c r="I26" s="86"/>
      <c r="J26" s="86"/>
      <c r="K26" s="86"/>
      <c r="L26" s="86"/>
      <c r="M26" s="86"/>
      <c r="N26" s="86"/>
      <c r="O26" s="86"/>
      <c r="P26" s="86"/>
      <c r="Q26" s="86"/>
      <c r="R26" s="86"/>
      <c r="S26" s="86"/>
      <c r="T26" s="86"/>
      <c r="U26" s="86"/>
      <c r="V26" s="86"/>
      <c r="W26" s="86"/>
      <c r="X26" s="86"/>
      <c r="Y26" s="86"/>
      <c r="Z26" s="8"/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9"/>
      <c r="AL26" s="9"/>
      <c r="AM26" s="9"/>
      <c r="AQ26" s="5"/>
    </row>
    <row r="27" spans="2:43" ht="19.899999999999999" hidden="1" customHeight="1" thickTop="1" x14ac:dyDescent="0.25">
      <c r="B27" s="87">
        <f>B6*1.1/30</f>
        <v>0</v>
      </c>
      <c r="C27" s="87"/>
      <c r="D27" s="87"/>
      <c r="E27" s="87">
        <f>F6/21</f>
        <v>0</v>
      </c>
      <c r="F27" s="87"/>
      <c r="G27" s="87"/>
      <c r="H27" s="87">
        <f>B6*1.1/3</f>
        <v>0</v>
      </c>
      <c r="I27" s="87"/>
      <c r="J27" s="87"/>
      <c r="K27" s="87">
        <f>J6/12</f>
        <v>0</v>
      </c>
      <c r="L27" s="87"/>
      <c r="M27" s="87"/>
      <c r="N27" s="87">
        <f>N6/6</f>
        <v>0</v>
      </c>
      <c r="O27" s="87"/>
      <c r="P27" s="87"/>
      <c r="Q27" s="87">
        <f>R6*1.1/7.5</f>
        <v>0</v>
      </c>
      <c r="R27" s="87"/>
      <c r="S27" s="87"/>
      <c r="T27" s="87">
        <f>B6*35*1.1/582</f>
        <v>0</v>
      </c>
      <c r="U27" s="87"/>
      <c r="V27" s="87"/>
      <c r="W27" s="87">
        <f>B6/17</f>
        <v>0</v>
      </c>
      <c r="X27" s="87"/>
      <c r="Y27" s="87"/>
      <c r="Z27" s="8"/>
      <c r="AA27" s="9"/>
      <c r="AB27" s="9"/>
      <c r="AC27" s="9"/>
      <c r="AD27" s="9"/>
      <c r="AE27" s="9"/>
      <c r="AF27" s="9"/>
      <c r="AG27" s="9"/>
      <c r="AH27" s="9"/>
      <c r="AI27" s="9"/>
      <c r="AJ27" s="9"/>
      <c r="AK27" s="9"/>
      <c r="AL27" s="9"/>
      <c r="AM27" s="9"/>
      <c r="AQ27" s="5"/>
    </row>
    <row r="28" spans="2:43" ht="19.899999999999999" hidden="1" customHeight="1" x14ac:dyDescent="0.25">
      <c r="B28" s="77" t="s">
        <v>26</v>
      </c>
      <c r="C28" s="77"/>
      <c r="D28" s="77"/>
      <c r="E28" s="77" t="s">
        <v>27</v>
      </c>
      <c r="F28" s="77"/>
      <c r="G28" s="77"/>
      <c r="H28" s="77" t="s">
        <v>27</v>
      </c>
      <c r="I28" s="77"/>
      <c r="J28" s="77"/>
      <c r="K28" s="77" t="s">
        <v>27</v>
      </c>
      <c r="L28" s="77"/>
      <c r="M28" s="77"/>
      <c r="N28" s="77" t="s">
        <v>28</v>
      </c>
      <c r="O28" s="77"/>
      <c r="P28" s="77"/>
      <c r="Q28" s="77" t="s">
        <v>29</v>
      </c>
      <c r="R28" s="77"/>
      <c r="S28" s="77"/>
      <c r="T28" s="77" t="s">
        <v>0</v>
      </c>
      <c r="U28" s="77"/>
      <c r="V28" s="77"/>
      <c r="W28" s="77" t="s">
        <v>30</v>
      </c>
      <c r="X28" s="77"/>
      <c r="Y28" s="77"/>
      <c r="Z28" s="8"/>
      <c r="AA28" s="9"/>
      <c r="AB28" s="9"/>
      <c r="AC28" s="9"/>
      <c r="AD28" s="9"/>
      <c r="AE28" s="9"/>
      <c r="AF28" s="9"/>
      <c r="AG28" s="9"/>
      <c r="AH28" s="9"/>
      <c r="AI28" s="9"/>
      <c r="AJ28" s="9"/>
      <c r="AK28" s="9"/>
      <c r="AL28" s="9"/>
      <c r="AM28" s="9"/>
      <c r="AQ28" s="5"/>
    </row>
    <row r="29" spans="2:43" s="4" customFormat="1" ht="19.899999999999999" hidden="1" customHeight="1" x14ac:dyDescent="0.25">
      <c r="B29" s="78">
        <f>B6/300*10000/2/275</f>
        <v>0</v>
      </c>
      <c r="C29" s="78"/>
      <c r="D29" s="78"/>
      <c r="E29" s="78"/>
      <c r="F29" s="79" t="str">
        <f>IF(N6&lt;B29, "POZOR Nedostatečně odvětráno! Více na posledním listu anebo na www.iko.cz", "Vaše střecha je odvětrána správně. Více o odvětrání v posledním listu.")</f>
        <v>Vaše střecha je odvětrána správně. Více o odvětrání v posledním listu.</v>
      </c>
      <c r="G29" s="79"/>
      <c r="H29" s="79"/>
      <c r="I29" s="79"/>
      <c r="J29" s="79"/>
      <c r="K29" s="79"/>
      <c r="L29" s="79"/>
      <c r="M29" s="79"/>
      <c r="N29" s="79"/>
      <c r="O29" s="79"/>
      <c r="P29" s="79"/>
      <c r="Q29" s="79"/>
      <c r="R29" s="79"/>
      <c r="S29" s="79"/>
      <c r="T29" s="79"/>
      <c r="U29" s="79"/>
      <c r="V29" s="79"/>
      <c r="W29" s="79"/>
      <c r="X29" s="79"/>
      <c r="Y29" s="79"/>
      <c r="Z29" s="8"/>
      <c r="AA29" s="9"/>
      <c r="AB29" s="9"/>
      <c r="AC29" s="9"/>
      <c r="AD29" s="9"/>
      <c r="AE29" s="9"/>
      <c r="AF29" s="9"/>
      <c r="AG29" s="9"/>
      <c r="AH29" s="9"/>
      <c r="AI29" s="9"/>
      <c r="AJ29" s="9"/>
      <c r="AK29" s="9"/>
      <c r="AL29" s="9"/>
      <c r="AM29" s="9"/>
      <c r="AQ29" s="5"/>
    </row>
    <row r="30" spans="2:43" ht="19.899999999999999" hidden="1" customHeight="1" x14ac:dyDescent="0.25">
      <c r="Z30" s="8"/>
      <c r="AA30" s="9"/>
      <c r="AB30" s="9"/>
      <c r="AC30" s="9"/>
      <c r="AD30" s="9"/>
      <c r="AE30" s="9"/>
      <c r="AF30" s="9"/>
      <c r="AG30" s="9"/>
      <c r="AH30" s="9"/>
      <c r="AI30" s="9"/>
      <c r="AJ30" s="9"/>
      <c r="AK30" s="9"/>
      <c r="AL30" s="9"/>
      <c r="AM30" s="9"/>
      <c r="AQ30" s="5"/>
    </row>
    <row r="31" spans="2:43" ht="17.45" customHeight="1" x14ac:dyDescent="0.25">
      <c r="B31" s="80" t="s">
        <v>32</v>
      </c>
      <c r="C31" s="80"/>
      <c r="D31" s="80"/>
      <c r="E31" s="80"/>
      <c r="F31" s="80"/>
      <c r="G31" s="80"/>
      <c r="H31" s="80"/>
      <c r="I31" s="80"/>
      <c r="J31" s="80"/>
      <c r="K31" s="80"/>
      <c r="L31" s="80"/>
      <c r="M31" s="80"/>
      <c r="N31" s="80"/>
      <c r="O31" s="80"/>
      <c r="P31" s="80"/>
      <c r="Q31" s="80"/>
      <c r="R31" s="80"/>
      <c r="S31" s="80"/>
      <c r="T31" s="80"/>
      <c r="U31" s="80"/>
      <c r="V31" s="10"/>
      <c r="W31" s="11"/>
      <c r="X31" s="11"/>
      <c r="Y31" s="11"/>
      <c r="Z31" s="7"/>
      <c r="AA31" s="12"/>
      <c r="AB31" s="12"/>
      <c r="AC31" s="12"/>
      <c r="AD31" s="12"/>
      <c r="AE31" s="12"/>
      <c r="AF31" s="12"/>
      <c r="AG31" s="12"/>
      <c r="AH31" s="12"/>
      <c r="AI31" s="12"/>
      <c r="AJ31" s="12"/>
      <c r="AK31" s="12"/>
      <c r="AL31" s="12"/>
      <c r="AM31" s="12"/>
      <c r="AN31" s="5"/>
      <c r="AO31" s="5"/>
      <c r="AP31" s="5"/>
      <c r="AQ31" s="5"/>
    </row>
    <row r="32" spans="2:43" ht="22.5" customHeight="1" x14ac:dyDescent="0.25">
      <c r="B32" s="82" t="s">
        <v>57</v>
      </c>
      <c r="C32" s="82"/>
      <c r="D32" s="82"/>
      <c r="E32" s="82"/>
      <c r="F32" s="82"/>
      <c r="G32" s="82"/>
      <c r="H32" s="82"/>
      <c r="I32" s="82"/>
      <c r="J32" s="82"/>
      <c r="K32" s="82"/>
      <c r="L32" s="82"/>
      <c r="M32" s="82"/>
      <c r="N32" s="82"/>
      <c r="O32" s="82"/>
      <c r="P32" s="82"/>
      <c r="Q32" s="82"/>
      <c r="R32" s="82"/>
      <c r="S32" s="82"/>
      <c r="T32" s="82"/>
      <c r="U32" s="82"/>
      <c r="V32" s="13"/>
      <c r="W32" s="14"/>
      <c r="X32" s="14"/>
      <c r="Y32" s="14"/>
      <c r="Z32" s="7"/>
      <c r="AA32" s="81" t="s">
        <v>55</v>
      </c>
      <c r="AB32" s="81"/>
      <c r="AC32" s="81"/>
      <c r="AD32" s="81"/>
      <c r="AE32" s="81"/>
      <c r="AF32" s="81"/>
      <c r="AG32" s="81"/>
      <c r="AH32" s="81"/>
      <c r="AI32" s="81"/>
      <c r="AJ32" s="81"/>
      <c r="AK32" s="81"/>
      <c r="AL32" s="81"/>
      <c r="AM32" s="81"/>
      <c r="AN32" s="81"/>
      <c r="AO32" s="81"/>
      <c r="AP32" s="81"/>
      <c r="AQ32" s="5"/>
    </row>
    <row r="33" spans="2:43" ht="22.5" customHeight="1" x14ac:dyDescent="0.25">
      <c r="B33" s="82" t="s">
        <v>58</v>
      </c>
      <c r="C33" s="82"/>
      <c r="D33" s="82"/>
      <c r="E33" s="82"/>
      <c r="F33" s="82"/>
      <c r="G33" s="82"/>
      <c r="H33" s="82"/>
      <c r="I33" s="82"/>
      <c r="J33" s="82"/>
      <c r="K33" s="82"/>
      <c r="L33" s="82"/>
      <c r="M33" s="82"/>
      <c r="N33" s="82"/>
      <c r="O33" s="82"/>
      <c r="P33" s="82"/>
      <c r="Q33" s="82"/>
      <c r="R33" s="82"/>
      <c r="S33" s="82"/>
      <c r="T33" s="82"/>
      <c r="U33" s="82"/>
      <c r="W33" s="5"/>
      <c r="X33" s="5"/>
      <c r="Y33" s="5"/>
      <c r="Z33" s="5"/>
      <c r="AA33" s="81"/>
      <c r="AB33" s="81"/>
      <c r="AC33" s="81"/>
      <c r="AD33" s="81"/>
      <c r="AE33" s="81"/>
      <c r="AF33" s="81"/>
      <c r="AG33" s="81"/>
      <c r="AH33" s="81"/>
      <c r="AI33" s="81"/>
      <c r="AJ33" s="81"/>
      <c r="AK33" s="81"/>
      <c r="AL33" s="81"/>
      <c r="AM33" s="81"/>
      <c r="AN33" s="81"/>
      <c r="AO33" s="81"/>
      <c r="AP33" s="81"/>
      <c r="AQ33" s="5"/>
    </row>
    <row r="34" spans="2:43" ht="19.899999999999999" customHeight="1" x14ac:dyDescent="0.25">
      <c r="B34" s="82"/>
      <c r="C34" s="82"/>
      <c r="D34" s="82"/>
      <c r="E34" s="82"/>
      <c r="F34" s="82"/>
      <c r="G34" s="82"/>
      <c r="H34" s="82"/>
      <c r="I34" s="82"/>
      <c r="J34" s="82"/>
      <c r="K34" s="82"/>
      <c r="L34" s="82"/>
      <c r="M34" s="82"/>
      <c r="N34" s="82"/>
      <c r="O34" s="82"/>
      <c r="P34" s="82"/>
      <c r="Q34" s="82"/>
      <c r="R34" s="82"/>
      <c r="S34" s="82"/>
      <c r="T34" s="82"/>
      <c r="U34" s="82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</row>
    <row r="35" spans="2:43" ht="24.75" customHeight="1" x14ac:dyDescent="0.25">
      <c r="B35" s="82" t="s">
        <v>59</v>
      </c>
      <c r="C35" s="82"/>
      <c r="D35" s="82"/>
      <c r="E35" s="82"/>
      <c r="F35" s="82"/>
      <c r="G35" s="82"/>
      <c r="H35" s="82"/>
      <c r="I35" s="82"/>
      <c r="J35" s="82"/>
      <c r="K35" s="82"/>
      <c r="L35" s="82"/>
      <c r="M35" s="82"/>
      <c r="N35" s="82"/>
      <c r="O35" s="82"/>
      <c r="P35" s="82"/>
      <c r="Q35" s="82"/>
      <c r="R35" s="82"/>
      <c r="S35" s="82"/>
      <c r="T35" s="82"/>
      <c r="U35" s="82"/>
      <c r="W35" s="5"/>
      <c r="X35" s="83" t="s">
        <v>54</v>
      </c>
      <c r="Y35" s="83"/>
      <c r="Z35" s="83"/>
      <c r="AA35" s="83"/>
      <c r="AB35" s="83"/>
      <c r="AC35" s="83"/>
      <c r="AD35" s="83"/>
      <c r="AE35" s="83"/>
      <c r="AF35" s="83"/>
      <c r="AG35" s="83"/>
      <c r="AH35" s="83"/>
      <c r="AI35" s="83"/>
      <c r="AJ35" s="83"/>
      <c r="AK35" s="83"/>
      <c r="AL35" s="83"/>
      <c r="AM35" s="5"/>
      <c r="AN35" s="5"/>
      <c r="AO35" s="5"/>
      <c r="AP35" s="5"/>
      <c r="AQ35" s="5"/>
    </row>
    <row r="36" spans="2:43" ht="23.25" customHeight="1" x14ac:dyDescent="0.25">
      <c r="B36" s="82" t="s">
        <v>147</v>
      </c>
      <c r="C36" s="82"/>
      <c r="D36" s="82"/>
      <c r="E36" s="82"/>
      <c r="F36" s="82"/>
      <c r="G36" s="82"/>
      <c r="H36" s="82"/>
      <c r="I36" s="82"/>
      <c r="J36" s="82"/>
      <c r="K36" s="82"/>
      <c r="L36" s="82"/>
      <c r="M36" s="82"/>
      <c r="N36" s="82"/>
      <c r="O36" s="82"/>
      <c r="P36" s="82"/>
      <c r="Q36" s="82"/>
      <c r="R36" s="82"/>
      <c r="S36" s="82"/>
      <c r="T36" s="82"/>
      <c r="U36" s="82"/>
      <c r="W36" s="5"/>
      <c r="X36" s="83"/>
      <c r="Y36" s="83"/>
      <c r="Z36" s="83"/>
      <c r="AA36" s="83"/>
      <c r="AB36" s="83"/>
      <c r="AC36" s="83"/>
      <c r="AD36" s="83"/>
      <c r="AE36" s="83"/>
      <c r="AF36" s="83"/>
      <c r="AG36" s="83"/>
      <c r="AH36" s="83"/>
      <c r="AI36" s="83"/>
      <c r="AJ36" s="83"/>
      <c r="AK36" s="83"/>
      <c r="AL36" s="83"/>
      <c r="AM36" s="5"/>
      <c r="AN36" s="5"/>
      <c r="AO36" s="5"/>
      <c r="AP36" s="5"/>
      <c r="AQ36" s="5"/>
    </row>
    <row r="37" spans="2:43" ht="19.899999999999999" customHeight="1" x14ac:dyDescent="0.25">
      <c r="B37" s="114" t="s">
        <v>31</v>
      </c>
      <c r="C37" s="114"/>
      <c r="D37" s="114"/>
      <c r="E37" s="114"/>
      <c r="F37" s="114"/>
      <c r="G37" s="114"/>
      <c r="H37" s="114"/>
      <c r="I37" s="114"/>
      <c r="J37" s="114"/>
      <c r="K37" s="114"/>
      <c r="L37" s="114"/>
      <c r="M37" s="114"/>
      <c r="N37" s="114"/>
      <c r="O37" s="114"/>
      <c r="P37" s="114"/>
      <c r="Q37" s="114"/>
      <c r="R37" s="114"/>
      <c r="S37" s="114"/>
      <c r="T37" s="114"/>
      <c r="U37" s="114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</row>
    <row r="38" spans="2:43" ht="19.899999999999999" customHeight="1" x14ac:dyDescent="0.25"/>
    <row r="39" spans="2:43" ht="19.899999999999999" customHeight="1" x14ac:dyDescent="0.25"/>
    <row r="40" spans="2:43" ht="19.899999999999999" customHeight="1" x14ac:dyDescent="0.25"/>
    <row r="41" spans="2:43" ht="19.899999999999999" customHeight="1" x14ac:dyDescent="0.25"/>
    <row r="42" spans="2:43" ht="19.899999999999999" customHeight="1" x14ac:dyDescent="0.25"/>
    <row r="43" spans="2:43" ht="19.899999999999999" customHeight="1" x14ac:dyDescent="0.25"/>
    <row r="44" spans="2:43" ht="19.899999999999999" customHeight="1" x14ac:dyDescent="0.25"/>
    <row r="45" spans="2:43" ht="19.899999999999999" customHeight="1" x14ac:dyDescent="0.25"/>
    <row r="46" spans="2:43" ht="19.899999999999999" customHeight="1" x14ac:dyDescent="0.25"/>
    <row r="47" spans="2:43" ht="19.899999999999999" customHeight="1" x14ac:dyDescent="0.25"/>
    <row r="48" spans="2:43" ht="19.899999999999999" customHeight="1" x14ac:dyDescent="0.25"/>
    <row r="49" ht="19.899999999999999" customHeight="1" x14ac:dyDescent="0.25"/>
    <row r="50" ht="19.899999999999999" customHeight="1" x14ac:dyDescent="0.25"/>
    <row r="51" ht="19.899999999999999" customHeight="1" x14ac:dyDescent="0.25"/>
    <row r="52" ht="19.899999999999999" customHeight="1" x14ac:dyDescent="0.25"/>
    <row r="53" ht="19.899999999999999" customHeight="1" x14ac:dyDescent="0.25"/>
    <row r="54" ht="19.899999999999999" customHeight="1" x14ac:dyDescent="0.25"/>
    <row r="55" ht="19.899999999999999" customHeight="1" x14ac:dyDescent="0.25"/>
    <row r="56" ht="19.899999999999999" customHeight="1" x14ac:dyDescent="0.25"/>
    <row r="57" ht="19.899999999999999" customHeight="1" x14ac:dyDescent="0.25"/>
    <row r="58" ht="19.899999999999999" customHeight="1" x14ac:dyDescent="0.25"/>
    <row r="59" ht="19.899999999999999" customHeight="1" x14ac:dyDescent="0.25"/>
    <row r="60" ht="19.899999999999999" customHeight="1" x14ac:dyDescent="0.25"/>
    <row r="61" ht="19.899999999999999" customHeight="1" x14ac:dyDescent="0.25"/>
    <row r="62" ht="19.899999999999999" customHeight="1" x14ac:dyDescent="0.25"/>
    <row r="63" ht="19.899999999999999" customHeight="1" x14ac:dyDescent="0.25"/>
    <row r="64" ht="19.899999999999999" customHeight="1" x14ac:dyDescent="0.25"/>
    <row r="65" ht="19.899999999999999" customHeight="1" x14ac:dyDescent="0.25"/>
    <row r="66" ht="19.899999999999999" customHeight="1" x14ac:dyDescent="0.25"/>
    <row r="67" ht="19.899999999999999" customHeight="1" x14ac:dyDescent="0.25"/>
    <row r="68" ht="19.899999999999999" customHeight="1" x14ac:dyDescent="0.25"/>
    <row r="69" ht="19.899999999999999" customHeight="1" x14ac:dyDescent="0.25"/>
    <row r="70" ht="19.899999999999999" customHeight="1" x14ac:dyDescent="0.25"/>
    <row r="71" ht="19.899999999999999" customHeight="1" x14ac:dyDescent="0.25"/>
    <row r="72" ht="19.899999999999999" customHeight="1" x14ac:dyDescent="0.25"/>
    <row r="73" ht="19.899999999999999" customHeight="1" x14ac:dyDescent="0.25"/>
    <row r="74" ht="19.899999999999999" customHeight="1" x14ac:dyDescent="0.25"/>
    <row r="75" ht="19.899999999999999" customHeight="1" x14ac:dyDescent="0.25"/>
    <row r="76" ht="19.899999999999999" customHeight="1" x14ac:dyDescent="0.25"/>
    <row r="77" ht="19.899999999999999" customHeight="1" x14ac:dyDescent="0.25"/>
    <row r="78" ht="19.899999999999999" customHeight="1" x14ac:dyDescent="0.25"/>
    <row r="79" ht="19.899999999999999" customHeight="1" x14ac:dyDescent="0.25"/>
    <row r="80" ht="19.899999999999999" customHeight="1" x14ac:dyDescent="0.25"/>
    <row r="81" ht="19.899999999999999" customHeight="1" x14ac:dyDescent="0.25"/>
    <row r="82" ht="19.899999999999999" customHeight="1" x14ac:dyDescent="0.25"/>
    <row r="83" ht="19.899999999999999" customHeight="1" x14ac:dyDescent="0.25"/>
    <row r="84" ht="19.899999999999999" customHeight="1" x14ac:dyDescent="0.25"/>
    <row r="85" ht="19.899999999999999" customHeight="1" x14ac:dyDescent="0.25"/>
    <row r="86" ht="19.899999999999999" customHeight="1" x14ac:dyDescent="0.25"/>
    <row r="87" ht="19.899999999999999" customHeight="1" x14ac:dyDescent="0.25"/>
    <row r="88" ht="19.899999999999999" customHeight="1" x14ac:dyDescent="0.25"/>
    <row r="89" ht="19.899999999999999" customHeight="1" x14ac:dyDescent="0.25"/>
    <row r="90" ht="19.899999999999999" customHeight="1" x14ac:dyDescent="0.25"/>
    <row r="91" ht="19.899999999999999" customHeight="1" x14ac:dyDescent="0.25"/>
    <row r="92" ht="19.899999999999999" customHeight="1" x14ac:dyDescent="0.25"/>
    <row r="93" ht="19.899999999999999" customHeight="1" x14ac:dyDescent="0.25"/>
    <row r="94" ht="19.899999999999999" customHeight="1" x14ac:dyDescent="0.25"/>
    <row r="95" ht="19.899999999999999" customHeight="1" x14ac:dyDescent="0.25"/>
    <row r="96" ht="19.899999999999999" customHeight="1" x14ac:dyDescent="0.25"/>
    <row r="97" ht="19.899999999999999" customHeight="1" x14ac:dyDescent="0.25"/>
    <row r="98" ht="19.899999999999999" customHeight="1" x14ac:dyDescent="0.25"/>
    <row r="99" ht="19.899999999999999" customHeight="1" x14ac:dyDescent="0.25"/>
    <row r="100" ht="19.899999999999999" customHeight="1" x14ac:dyDescent="0.25"/>
    <row r="101" ht="19.899999999999999" customHeight="1" x14ac:dyDescent="0.25"/>
    <row r="102" ht="19.899999999999999" customHeight="1" x14ac:dyDescent="0.25"/>
    <row r="103" ht="19.899999999999999" customHeight="1" x14ac:dyDescent="0.25"/>
    <row r="104" ht="19.899999999999999" customHeight="1" x14ac:dyDescent="0.25"/>
    <row r="105" ht="19.899999999999999" customHeight="1" x14ac:dyDescent="0.25"/>
    <row r="106" ht="19.899999999999999" customHeight="1" x14ac:dyDescent="0.25"/>
    <row r="107" ht="19.899999999999999" customHeight="1" x14ac:dyDescent="0.25"/>
    <row r="108" ht="19.899999999999999" customHeight="1" x14ac:dyDescent="0.25"/>
    <row r="109" ht="19.899999999999999" customHeight="1" x14ac:dyDescent="0.25"/>
    <row r="110" ht="19.899999999999999" customHeight="1" x14ac:dyDescent="0.25"/>
    <row r="111" ht="19.899999999999999" customHeight="1" x14ac:dyDescent="0.25"/>
    <row r="112" ht="19.899999999999999" customHeight="1" x14ac:dyDescent="0.25"/>
    <row r="113" ht="19.899999999999999" customHeight="1" x14ac:dyDescent="0.25"/>
    <row r="114" ht="19.899999999999999" customHeight="1" x14ac:dyDescent="0.25"/>
    <row r="115" ht="19.899999999999999" customHeight="1" x14ac:dyDescent="0.25"/>
    <row r="116" ht="19.899999999999999" customHeight="1" x14ac:dyDescent="0.25"/>
    <row r="117" ht="19.899999999999999" customHeight="1" x14ac:dyDescent="0.25"/>
    <row r="118" ht="19.899999999999999" customHeight="1" x14ac:dyDescent="0.25"/>
    <row r="119" ht="19.899999999999999" customHeight="1" x14ac:dyDescent="0.25"/>
  </sheetData>
  <mergeCells count="90">
    <mergeCell ref="AA13:AP16"/>
    <mergeCell ref="B35:U35"/>
    <mergeCell ref="X35:AL36"/>
    <mergeCell ref="B36:U36"/>
    <mergeCell ref="B29:E29"/>
    <mergeCell ref="F29:Y29"/>
    <mergeCell ref="B31:U31"/>
    <mergeCell ref="B32:U32"/>
    <mergeCell ref="E28:G28"/>
    <mergeCell ref="H28:J28"/>
    <mergeCell ref="K28:M28"/>
    <mergeCell ref="N28:P28"/>
    <mergeCell ref="Q28:S28"/>
    <mergeCell ref="AA32:AP33"/>
    <mergeCell ref="B33:U34"/>
    <mergeCell ref="H25:J26"/>
    <mergeCell ref="B37:U37"/>
    <mergeCell ref="T28:V28"/>
    <mergeCell ref="AA22:AM23"/>
    <mergeCell ref="T25:V26"/>
    <mergeCell ref="W25:Y26"/>
    <mergeCell ref="B27:D27"/>
    <mergeCell ref="E27:G27"/>
    <mergeCell ref="H27:J27"/>
    <mergeCell ref="K27:M27"/>
    <mergeCell ref="N27:P27"/>
    <mergeCell ref="Q27:S27"/>
    <mergeCell ref="T27:V27"/>
    <mergeCell ref="W27:Y27"/>
    <mergeCell ref="B25:D26"/>
    <mergeCell ref="E25:G26"/>
    <mergeCell ref="W28:Y28"/>
    <mergeCell ref="K25:M26"/>
    <mergeCell ref="N25:P26"/>
    <mergeCell ref="B28:D28"/>
    <mergeCell ref="B21:N21"/>
    <mergeCell ref="O21:P21"/>
    <mergeCell ref="S21:U21"/>
    <mergeCell ref="B22:N22"/>
    <mergeCell ref="O22:P22"/>
    <mergeCell ref="Q22:R22"/>
    <mergeCell ref="S22:U22"/>
    <mergeCell ref="Q25:S26"/>
    <mergeCell ref="B18:N18"/>
    <mergeCell ref="O18:P18"/>
    <mergeCell ref="Q18:R18"/>
    <mergeCell ref="S18:U18"/>
    <mergeCell ref="B24:Y24"/>
    <mergeCell ref="O20:P20"/>
    <mergeCell ref="Q20:R20"/>
    <mergeCell ref="X18:AM20"/>
    <mergeCell ref="B19:N19"/>
    <mergeCell ref="O19:P19"/>
    <mergeCell ref="Q19:R19"/>
    <mergeCell ref="S19:U19"/>
    <mergeCell ref="B20:N20"/>
    <mergeCell ref="S20:U20"/>
    <mergeCell ref="Q21:R21"/>
    <mergeCell ref="S16:U16"/>
    <mergeCell ref="B17:N17"/>
    <mergeCell ref="O17:P17"/>
    <mergeCell ref="Q17:R17"/>
    <mergeCell ref="S17:U17"/>
    <mergeCell ref="Q16:R16"/>
    <mergeCell ref="B16:N16"/>
    <mergeCell ref="O16:P16"/>
    <mergeCell ref="B13:U14"/>
    <mergeCell ref="B15:N15"/>
    <mergeCell ref="O15:P15"/>
    <mergeCell ref="Q15:R15"/>
    <mergeCell ref="S15:U15"/>
    <mergeCell ref="W8:AP12"/>
    <mergeCell ref="B9:E10"/>
    <mergeCell ref="F9:I10"/>
    <mergeCell ref="J9:M10"/>
    <mergeCell ref="N9:Q10"/>
    <mergeCell ref="B6:E8"/>
    <mergeCell ref="F6:I8"/>
    <mergeCell ref="J6:M8"/>
    <mergeCell ref="N6:Q8"/>
    <mergeCell ref="R6:U8"/>
    <mergeCell ref="R9:U10"/>
    <mergeCell ref="B11:U12"/>
    <mergeCell ref="B2:U3"/>
    <mergeCell ref="W2:AP3"/>
    <mergeCell ref="B4:E5"/>
    <mergeCell ref="F4:I5"/>
    <mergeCell ref="J4:M5"/>
    <mergeCell ref="N4:Q5"/>
    <mergeCell ref="R4:U5"/>
  </mergeCells>
  <phoneticPr fontId="20" type="noConversion"/>
  <hyperlinks>
    <hyperlink ref="B11:U12" location="Odvětrání!A1" display="Odvětrání!A1"/>
  </hyperlinks>
  <pageMargins left="0.25" right="0.25" top="0.36" bottom="0.28000000000000003" header="0.21" footer="0.11"/>
  <pageSetup paperSize="9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</sheetPr>
  <dimension ref="B1:BB119"/>
  <sheetViews>
    <sheetView showGridLines="0" workbookViewId="0">
      <selection activeCell="B6" sqref="B6:E8"/>
    </sheetView>
  </sheetViews>
  <sheetFormatPr defaultColWidth="8.85546875" defaultRowHeight="15" x14ac:dyDescent="0.25"/>
  <cols>
    <col min="1" max="1" width="1.42578125" style="3" customWidth="1"/>
    <col min="2" max="21" width="3.7109375" style="3" customWidth="1"/>
    <col min="22" max="22" width="1.5703125" style="3" customWidth="1"/>
    <col min="23" max="42" width="2.7109375" style="3" customWidth="1"/>
    <col min="43" max="43" width="2.42578125" style="3" customWidth="1"/>
    <col min="44" max="54" width="2.7109375" style="3" customWidth="1"/>
    <col min="55" max="75" width="3.7109375" style="3" customWidth="1"/>
    <col min="76" max="16384" width="8.85546875" style="3"/>
  </cols>
  <sheetData>
    <row r="1" spans="2:54" ht="13.15" customHeight="1" x14ac:dyDescent="0.25"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</row>
    <row r="2" spans="2:54" ht="13.15" customHeight="1" x14ac:dyDescent="0.25">
      <c r="B2" s="104" t="s">
        <v>2</v>
      </c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4"/>
      <c r="O2" s="104"/>
      <c r="P2" s="104"/>
      <c r="Q2" s="104"/>
      <c r="R2" s="104"/>
      <c r="S2" s="104"/>
      <c r="T2" s="104"/>
      <c r="U2" s="104"/>
      <c r="W2" s="105" t="s">
        <v>85</v>
      </c>
      <c r="X2" s="105"/>
      <c r="Y2" s="105"/>
      <c r="Z2" s="105"/>
      <c r="AA2" s="105"/>
      <c r="AB2" s="105"/>
      <c r="AC2" s="105"/>
      <c r="AD2" s="105"/>
      <c r="AE2" s="105"/>
      <c r="AF2" s="105"/>
      <c r="AG2" s="105"/>
      <c r="AH2" s="105"/>
      <c r="AI2" s="105"/>
      <c r="AJ2" s="105"/>
      <c r="AK2" s="105"/>
      <c r="AL2" s="105"/>
      <c r="AM2" s="105"/>
      <c r="AN2" s="105"/>
      <c r="AO2" s="105"/>
      <c r="AP2" s="105"/>
      <c r="AQ2" s="5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</row>
    <row r="3" spans="2:54" ht="13.15" customHeight="1" x14ac:dyDescent="0.25">
      <c r="B3" s="104"/>
      <c r="C3" s="104"/>
      <c r="D3" s="104"/>
      <c r="E3" s="104"/>
      <c r="F3" s="104"/>
      <c r="G3" s="104"/>
      <c r="H3" s="104"/>
      <c r="I3" s="104"/>
      <c r="J3" s="104"/>
      <c r="K3" s="104"/>
      <c r="L3" s="104"/>
      <c r="M3" s="104"/>
      <c r="N3" s="104"/>
      <c r="O3" s="104"/>
      <c r="P3" s="104"/>
      <c r="Q3" s="104"/>
      <c r="R3" s="104"/>
      <c r="S3" s="104"/>
      <c r="T3" s="104"/>
      <c r="U3" s="104"/>
      <c r="W3" s="105"/>
      <c r="X3" s="105"/>
      <c r="Y3" s="105"/>
      <c r="Z3" s="105"/>
      <c r="AA3" s="105"/>
      <c r="AB3" s="105"/>
      <c r="AC3" s="105"/>
      <c r="AD3" s="105"/>
      <c r="AE3" s="105"/>
      <c r="AF3" s="105"/>
      <c r="AG3" s="105"/>
      <c r="AH3" s="105"/>
      <c r="AI3" s="105"/>
      <c r="AJ3" s="105"/>
      <c r="AK3" s="105"/>
      <c r="AL3" s="105"/>
      <c r="AM3" s="105"/>
      <c r="AN3" s="105"/>
      <c r="AO3" s="105"/>
      <c r="AP3" s="105"/>
      <c r="AQ3" s="5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</row>
    <row r="4" spans="2:54" ht="19.899999999999999" customHeight="1" x14ac:dyDescent="0.25">
      <c r="B4" s="106" t="s">
        <v>3</v>
      </c>
      <c r="C4" s="106"/>
      <c r="D4" s="106"/>
      <c r="E4" s="106"/>
      <c r="F4" s="106" t="s">
        <v>4</v>
      </c>
      <c r="G4" s="107"/>
      <c r="H4" s="107"/>
      <c r="I4" s="107"/>
      <c r="J4" s="106" t="s">
        <v>5</v>
      </c>
      <c r="K4" s="107"/>
      <c r="L4" s="107"/>
      <c r="M4" s="107"/>
      <c r="N4" s="106" t="s">
        <v>6</v>
      </c>
      <c r="O4" s="107"/>
      <c r="P4" s="107"/>
      <c r="Q4" s="107"/>
      <c r="R4" s="106" t="s">
        <v>7</v>
      </c>
      <c r="S4" s="107"/>
      <c r="T4" s="107"/>
      <c r="U4" s="107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</row>
    <row r="5" spans="2:54" ht="19.899999999999999" customHeight="1" thickBot="1" x14ac:dyDescent="0.3">
      <c r="B5" s="106"/>
      <c r="C5" s="106"/>
      <c r="D5" s="106"/>
      <c r="E5" s="106"/>
      <c r="F5" s="107"/>
      <c r="G5" s="107"/>
      <c r="H5" s="107"/>
      <c r="I5" s="107"/>
      <c r="J5" s="107"/>
      <c r="K5" s="107"/>
      <c r="L5" s="107"/>
      <c r="M5" s="107"/>
      <c r="N5" s="107"/>
      <c r="O5" s="107"/>
      <c r="P5" s="107"/>
      <c r="Q5" s="107"/>
      <c r="R5" s="107"/>
      <c r="S5" s="107"/>
      <c r="T5" s="107"/>
      <c r="U5" s="107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</row>
    <row r="6" spans="2:54" ht="15" customHeight="1" thickTop="1" x14ac:dyDescent="0.25">
      <c r="B6" s="100">
        <v>0</v>
      </c>
      <c r="C6" s="100"/>
      <c r="D6" s="100"/>
      <c r="E6" s="100"/>
      <c r="F6" s="100">
        <v>0</v>
      </c>
      <c r="G6" s="100"/>
      <c r="H6" s="100"/>
      <c r="I6" s="100"/>
      <c r="J6" s="100">
        <v>0</v>
      </c>
      <c r="K6" s="100"/>
      <c r="L6" s="100"/>
      <c r="M6" s="100"/>
      <c r="N6" s="100">
        <v>0</v>
      </c>
      <c r="O6" s="100"/>
      <c r="P6" s="100"/>
      <c r="Q6" s="100"/>
      <c r="R6" s="100">
        <v>0</v>
      </c>
      <c r="S6" s="100"/>
      <c r="T6" s="100"/>
      <c r="U6" s="100"/>
      <c r="W6" s="5"/>
      <c r="X6" s="83" t="s">
        <v>65</v>
      </c>
      <c r="Y6" s="83"/>
      <c r="Z6" s="83"/>
      <c r="AA6" s="83"/>
      <c r="AB6" s="83"/>
      <c r="AC6" s="83"/>
      <c r="AD6" s="83"/>
      <c r="AE6" s="83"/>
      <c r="AF6" s="83"/>
      <c r="AG6" s="83"/>
      <c r="AH6" s="83"/>
      <c r="AI6" s="83"/>
      <c r="AJ6" s="83"/>
      <c r="AK6" s="83"/>
      <c r="AL6" s="83"/>
      <c r="AM6" s="83"/>
      <c r="AN6" s="83"/>
      <c r="AO6" s="83"/>
      <c r="AP6" s="83"/>
      <c r="AQ6" s="5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</row>
    <row r="7" spans="2:54" ht="15" customHeight="1" x14ac:dyDescent="0.25">
      <c r="B7" s="101"/>
      <c r="C7" s="101"/>
      <c r="D7" s="101"/>
      <c r="E7" s="101"/>
      <c r="F7" s="101"/>
      <c r="G7" s="101"/>
      <c r="H7" s="101"/>
      <c r="I7" s="101"/>
      <c r="J7" s="101"/>
      <c r="K7" s="101"/>
      <c r="L7" s="101"/>
      <c r="M7" s="101"/>
      <c r="N7" s="101"/>
      <c r="O7" s="101"/>
      <c r="P7" s="101"/>
      <c r="Q7" s="101"/>
      <c r="R7" s="101"/>
      <c r="S7" s="101"/>
      <c r="T7" s="101"/>
      <c r="U7" s="101"/>
      <c r="W7" s="5"/>
      <c r="X7" s="83"/>
      <c r="Y7" s="83"/>
      <c r="Z7" s="83"/>
      <c r="AA7" s="83"/>
      <c r="AB7" s="83"/>
      <c r="AC7" s="83"/>
      <c r="AD7" s="83"/>
      <c r="AE7" s="83"/>
      <c r="AF7" s="83"/>
      <c r="AG7" s="83"/>
      <c r="AH7" s="83"/>
      <c r="AI7" s="83"/>
      <c r="AJ7" s="83"/>
      <c r="AK7" s="83"/>
      <c r="AL7" s="83"/>
      <c r="AM7" s="83"/>
      <c r="AN7" s="83"/>
      <c r="AO7" s="83"/>
      <c r="AP7" s="83"/>
      <c r="AQ7" s="5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</row>
    <row r="8" spans="2:54" ht="15" customHeight="1" x14ac:dyDescent="0.25">
      <c r="B8" s="101"/>
      <c r="C8" s="101"/>
      <c r="D8" s="101"/>
      <c r="E8" s="101"/>
      <c r="F8" s="101"/>
      <c r="G8" s="101"/>
      <c r="H8" s="101"/>
      <c r="I8" s="101"/>
      <c r="J8" s="101"/>
      <c r="K8" s="101"/>
      <c r="L8" s="101"/>
      <c r="M8" s="101"/>
      <c r="N8" s="101"/>
      <c r="O8" s="101"/>
      <c r="P8" s="101"/>
      <c r="Q8" s="101"/>
      <c r="R8" s="101"/>
      <c r="S8" s="101"/>
      <c r="T8" s="101"/>
      <c r="U8" s="101"/>
      <c r="W8" s="5"/>
      <c r="X8" s="83"/>
      <c r="Y8" s="83"/>
      <c r="Z8" s="83"/>
      <c r="AA8" s="83"/>
      <c r="AB8" s="83"/>
      <c r="AC8" s="83"/>
      <c r="AD8" s="83"/>
      <c r="AE8" s="83"/>
      <c r="AF8" s="83"/>
      <c r="AG8" s="83"/>
      <c r="AH8" s="83"/>
      <c r="AI8" s="83"/>
      <c r="AJ8" s="83"/>
      <c r="AK8" s="83"/>
      <c r="AL8" s="83"/>
      <c r="AM8" s="83"/>
      <c r="AN8" s="83"/>
      <c r="AO8" s="83"/>
      <c r="AP8" s="83"/>
      <c r="AQ8" s="5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</row>
    <row r="9" spans="2:54" ht="12" customHeight="1" x14ac:dyDescent="0.25">
      <c r="B9" s="108"/>
      <c r="C9" s="108"/>
      <c r="D9" s="108"/>
      <c r="E9" s="108"/>
      <c r="F9" s="98" t="s">
        <v>8</v>
      </c>
      <c r="G9" s="98"/>
      <c r="H9" s="98"/>
      <c r="I9" s="98"/>
      <c r="J9" s="99"/>
      <c r="K9" s="99"/>
      <c r="L9" s="99"/>
      <c r="M9" s="99"/>
      <c r="N9" s="98" t="s">
        <v>9</v>
      </c>
      <c r="O9" s="98"/>
      <c r="P9" s="98"/>
      <c r="Q9" s="98"/>
      <c r="R9" s="108"/>
      <c r="S9" s="108"/>
      <c r="T9" s="108"/>
      <c r="U9" s="108"/>
      <c r="W9" s="27"/>
      <c r="X9" s="27"/>
      <c r="Y9" s="27"/>
      <c r="Z9" s="27"/>
      <c r="AA9" s="27"/>
      <c r="AB9" s="27"/>
      <c r="AC9" s="27"/>
      <c r="AD9" s="27"/>
      <c r="AE9" s="27"/>
      <c r="AF9" s="27"/>
      <c r="AG9" s="27"/>
      <c r="AH9" s="27"/>
      <c r="AI9" s="27"/>
      <c r="AJ9" s="27"/>
      <c r="AK9" s="27"/>
      <c r="AL9" s="27"/>
      <c r="AM9" s="27"/>
      <c r="AN9" s="27"/>
      <c r="AO9" s="27"/>
      <c r="AP9" s="27"/>
      <c r="AQ9" s="5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</row>
    <row r="10" spans="2:54" ht="12" customHeight="1" x14ac:dyDescent="0.25">
      <c r="B10" s="108"/>
      <c r="C10" s="108"/>
      <c r="D10" s="108"/>
      <c r="E10" s="108"/>
      <c r="F10" s="98"/>
      <c r="G10" s="98"/>
      <c r="H10" s="98"/>
      <c r="I10" s="98"/>
      <c r="J10" s="99"/>
      <c r="K10" s="99"/>
      <c r="L10" s="99"/>
      <c r="M10" s="99"/>
      <c r="N10" s="98"/>
      <c r="O10" s="98"/>
      <c r="P10" s="98"/>
      <c r="Q10" s="98"/>
      <c r="R10" s="108"/>
      <c r="S10" s="108"/>
      <c r="T10" s="108"/>
      <c r="U10" s="108"/>
      <c r="W10" s="27"/>
      <c r="X10" s="27"/>
      <c r="Y10" s="27"/>
      <c r="Z10" s="27"/>
      <c r="AA10" s="27"/>
      <c r="AB10" s="27"/>
      <c r="AC10" s="27"/>
      <c r="AD10" s="27"/>
      <c r="AE10" s="27"/>
      <c r="AF10" s="27"/>
      <c r="AG10" s="27"/>
      <c r="AH10" s="27"/>
      <c r="AI10" s="27"/>
      <c r="AJ10" s="27"/>
      <c r="AK10" s="27"/>
      <c r="AL10" s="27"/>
      <c r="AM10" s="27"/>
      <c r="AN10" s="27"/>
      <c r="AO10" s="27"/>
      <c r="AP10" s="27"/>
      <c r="AQ10" s="5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</row>
    <row r="11" spans="2:54" ht="12" customHeight="1" x14ac:dyDescent="0.25">
      <c r="B11" s="109" t="str">
        <f>F29</f>
        <v>Vaše střecha je odvětrána správně. Více o odvětrání v posledním listu.</v>
      </c>
      <c r="C11" s="109"/>
      <c r="D11" s="109"/>
      <c r="E11" s="109"/>
      <c r="F11" s="109"/>
      <c r="G11" s="109"/>
      <c r="H11" s="109"/>
      <c r="I11" s="109"/>
      <c r="J11" s="109"/>
      <c r="K11" s="109"/>
      <c r="L11" s="109"/>
      <c r="M11" s="109"/>
      <c r="N11" s="109"/>
      <c r="O11" s="109"/>
      <c r="P11" s="109"/>
      <c r="Q11" s="109"/>
      <c r="R11" s="109"/>
      <c r="S11" s="109"/>
      <c r="T11" s="109"/>
      <c r="U11" s="109"/>
      <c r="W11" s="27"/>
      <c r="X11" s="27"/>
      <c r="Y11" s="27"/>
      <c r="Z11" s="27"/>
      <c r="AA11" s="5"/>
      <c r="AB11" s="27"/>
      <c r="AC11" s="27"/>
      <c r="AD11" s="27"/>
      <c r="AE11" s="27"/>
      <c r="AF11" s="27"/>
      <c r="AG11" s="27"/>
      <c r="AH11" s="27"/>
      <c r="AI11" s="27"/>
      <c r="AJ11" s="27"/>
      <c r="AK11" s="27"/>
      <c r="AL11" s="27"/>
      <c r="AM11" s="27"/>
      <c r="AN11" s="27"/>
      <c r="AO11" s="27"/>
      <c r="AP11" s="27"/>
      <c r="AQ11" s="5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</row>
    <row r="12" spans="2:54" ht="12" customHeight="1" x14ac:dyDescent="0.25">
      <c r="B12" s="109"/>
      <c r="C12" s="109"/>
      <c r="D12" s="109"/>
      <c r="E12" s="109"/>
      <c r="F12" s="109"/>
      <c r="G12" s="109"/>
      <c r="H12" s="109"/>
      <c r="I12" s="109"/>
      <c r="J12" s="109"/>
      <c r="K12" s="109"/>
      <c r="L12" s="109"/>
      <c r="M12" s="109"/>
      <c r="N12" s="109"/>
      <c r="O12" s="109"/>
      <c r="P12" s="109"/>
      <c r="Q12" s="109"/>
      <c r="R12" s="109"/>
      <c r="S12" s="109"/>
      <c r="T12" s="109"/>
      <c r="U12" s="109"/>
      <c r="W12" s="27"/>
      <c r="X12" s="112" t="s">
        <v>66</v>
      </c>
      <c r="Y12" s="112"/>
      <c r="Z12" s="112"/>
      <c r="AA12" s="112"/>
      <c r="AB12" s="112"/>
      <c r="AC12" s="112"/>
      <c r="AD12" s="112"/>
      <c r="AE12" s="112"/>
      <c r="AF12" s="112"/>
      <c r="AG12" s="112"/>
      <c r="AH12" s="112"/>
      <c r="AI12" s="112"/>
      <c r="AJ12" s="112"/>
      <c r="AK12" s="112"/>
      <c r="AL12" s="112"/>
      <c r="AM12" s="112"/>
      <c r="AN12" s="112"/>
      <c r="AO12" s="112"/>
      <c r="AP12" s="112"/>
      <c r="AQ12" s="5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</row>
    <row r="13" spans="2:54" ht="19.899999999999999" customHeight="1" x14ac:dyDescent="0.25">
      <c r="B13" s="110" t="s">
        <v>10</v>
      </c>
      <c r="C13" s="111"/>
      <c r="D13" s="111"/>
      <c r="E13" s="111"/>
      <c r="F13" s="111"/>
      <c r="G13" s="111"/>
      <c r="H13" s="111"/>
      <c r="I13" s="111"/>
      <c r="J13" s="111"/>
      <c r="K13" s="111"/>
      <c r="L13" s="111"/>
      <c r="M13" s="111"/>
      <c r="N13" s="111"/>
      <c r="O13" s="111"/>
      <c r="P13" s="111"/>
      <c r="Q13" s="111"/>
      <c r="R13" s="111"/>
      <c r="S13" s="111"/>
      <c r="T13" s="111"/>
      <c r="U13" s="111"/>
      <c r="W13" s="6"/>
      <c r="X13" s="112"/>
      <c r="Y13" s="112"/>
      <c r="Z13" s="112"/>
      <c r="AA13" s="112"/>
      <c r="AB13" s="112"/>
      <c r="AC13" s="112"/>
      <c r="AD13" s="112"/>
      <c r="AE13" s="112"/>
      <c r="AF13" s="112"/>
      <c r="AG13" s="112"/>
      <c r="AH13" s="112"/>
      <c r="AI13" s="112"/>
      <c r="AJ13" s="112"/>
      <c r="AK13" s="112"/>
      <c r="AL13" s="112"/>
      <c r="AM13" s="112"/>
      <c r="AN13" s="112"/>
      <c r="AO13" s="112"/>
      <c r="AP13" s="112"/>
      <c r="AQ13" s="5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</row>
    <row r="14" spans="2:54" ht="19.899999999999999" customHeight="1" x14ac:dyDescent="0.25">
      <c r="B14" s="111"/>
      <c r="C14" s="111"/>
      <c r="D14" s="111"/>
      <c r="E14" s="111"/>
      <c r="F14" s="111"/>
      <c r="G14" s="111"/>
      <c r="H14" s="111"/>
      <c r="I14" s="111"/>
      <c r="J14" s="111"/>
      <c r="K14" s="111"/>
      <c r="L14" s="111"/>
      <c r="M14" s="111"/>
      <c r="N14" s="111"/>
      <c r="O14" s="111"/>
      <c r="P14" s="111"/>
      <c r="Q14" s="111"/>
      <c r="R14" s="111"/>
      <c r="S14" s="111"/>
      <c r="T14" s="111"/>
      <c r="U14" s="111"/>
      <c r="W14" s="6"/>
      <c r="X14" s="6"/>
      <c r="Y14" s="6"/>
      <c r="Z14" s="6"/>
      <c r="AA14" s="122" t="s">
        <v>143</v>
      </c>
      <c r="AB14" s="115"/>
      <c r="AC14" s="115"/>
      <c r="AD14" s="115"/>
      <c r="AE14" s="115"/>
      <c r="AF14" s="115"/>
      <c r="AG14" s="115"/>
      <c r="AH14" s="115"/>
      <c r="AI14" s="115"/>
      <c r="AJ14" s="115"/>
      <c r="AK14" s="115"/>
      <c r="AL14" s="115"/>
      <c r="AM14" s="115"/>
      <c r="AN14" s="115"/>
      <c r="AO14" s="115"/>
      <c r="AP14" s="115"/>
      <c r="AQ14" s="5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</row>
    <row r="15" spans="2:54" ht="19.899999999999999" customHeight="1" x14ac:dyDescent="0.25">
      <c r="B15" s="117" t="s">
        <v>81</v>
      </c>
      <c r="C15" s="117"/>
      <c r="D15" s="117"/>
      <c r="E15" s="117"/>
      <c r="F15" s="117"/>
      <c r="G15" s="117"/>
      <c r="H15" s="117"/>
      <c r="I15" s="117"/>
      <c r="J15" s="117"/>
      <c r="K15" s="117"/>
      <c r="L15" s="117"/>
      <c r="M15" s="117"/>
      <c r="N15" s="117"/>
      <c r="O15" s="118" t="s">
        <v>11</v>
      </c>
      <c r="P15" s="118"/>
      <c r="Q15" s="119" t="s">
        <v>12</v>
      </c>
      <c r="R15" s="119"/>
      <c r="S15" s="120" t="s">
        <v>13</v>
      </c>
      <c r="T15" s="120"/>
      <c r="U15" s="120"/>
      <c r="W15" s="5"/>
      <c r="X15" s="5"/>
      <c r="Y15" s="5"/>
      <c r="Z15" s="5"/>
      <c r="AA15" s="115"/>
      <c r="AB15" s="115"/>
      <c r="AC15" s="115"/>
      <c r="AD15" s="115"/>
      <c r="AE15" s="115"/>
      <c r="AF15" s="115"/>
      <c r="AG15" s="115"/>
      <c r="AH15" s="115"/>
      <c r="AI15" s="115"/>
      <c r="AJ15" s="115"/>
      <c r="AK15" s="115"/>
      <c r="AL15" s="115"/>
      <c r="AM15" s="115"/>
      <c r="AN15" s="115"/>
      <c r="AO15" s="115"/>
      <c r="AP15" s="115"/>
      <c r="AQ15" s="5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</row>
    <row r="16" spans="2:54" ht="19.899999999999999" customHeight="1" x14ac:dyDescent="0.25">
      <c r="B16" s="92" t="s">
        <v>128</v>
      </c>
      <c r="C16" s="92"/>
      <c r="D16" s="92"/>
      <c r="E16" s="92"/>
      <c r="F16" s="92"/>
      <c r="G16" s="92"/>
      <c r="H16" s="92"/>
      <c r="I16" s="92"/>
      <c r="J16" s="92"/>
      <c r="K16" s="92"/>
      <c r="L16" s="92"/>
      <c r="M16" s="92"/>
      <c r="N16" s="92"/>
      <c r="O16" s="89">
        <f>B27</f>
        <v>0</v>
      </c>
      <c r="P16" s="89"/>
      <c r="Q16" s="90">
        <f t="shared" ref="Q16:Q22" si="0">CEILING(O16,1)</f>
        <v>0</v>
      </c>
      <c r="R16" s="90"/>
      <c r="S16" s="91" t="s">
        <v>14</v>
      </c>
      <c r="T16" s="91"/>
      <c r="U16" s="91"/>
      <c r="W16" s="5"/>
      <c r="X16" s="5"/>
      <c r="Y16" s="5"/>
      <c r="Z16" s="5"/>
      <c r="AA16" s="115"/>
      <c r="AB16" s="115"/>
      <c r="AC16" s="115"/>
      <c r="AD16" s="115"/>
      <c r="AE16" s="115"/>
      <c r="AF16" s="115"/>
      <c r="AG16" s="115"/>
      <c r="AH16" s="115"/>
      <c r="AI16" s="115"/>
      <c r="AJ16" s="115"/>
      <c r="AK16" s="115"/>
      <c r="AL16" s="115"/>
      <c r="AM16" s="115"/>
      <c r="AN16" s="115"/>
      <c r="AO16" s="115"/>
      <c r="AP16" s="115"/>
      <c r="AQ16" s="5"/>
    </row>
    <row r="17" spans="2:43" ht="19.899999999999999" customHeight="1" x14ac:dyDescent="0.25">
      <c r="B17" s="93" t="s">
        <v>94</v>
      </c>
      <c r="C17" s="92"/>
      <c r="D17" s="92"/>
      <c r="E17" s="92"/>
      <c r="F17" s="92"/>
      <c r="G17" s="92"/>
      <c r="H17" s="92"/>
      <c r="I17" s="92"/>
      <c r="J17" s="92"/>
      <c r="K17" s="92"/>
      <c r="L17" s="92"/>
      <c r="M17" s="92"/>
      <c r="N17" s="92"/>
      <c r="O17" s="89">
        <f>E27+H27</f>
        <v>0</v>
      </c>
      <c r="P17" s="89"/>
      <c r="Q17" s="90">
        <f t="shared" si="0"/>
        <v>0</v>
      </c>
      <c r="R17" s="90"/>
      <c r="S17" s="91" t="s">
        <v>15</v>
      </c>
      <c r="T17" s="91"/>
      <c r="U17" s="91"/>
      <c r="W17" s="5"/>
      <c r="X17" s="5"/>
      <c r="Y17" s="5"/>
      <c r="Z17" s="5"/>
      <c r="AA17" s="116"/>
      <c r="AB17" s="116"/>
      <c r="AC17" s="116"/>
      <c r="AD17" s="116"/>
      <c r="AE17" s="116"/>
      <c r="AF17" s="116"/>
      <c r="AG17" s="116"/>
      <c r="AH17" s="116"/>
      <c r="AI17" s="116"/>
      <c r="AJ17" s="116"/>
      <c r="AK17" s="116"/>
      <c r="AL17" s="116"/>
      <c r="AM17" s="116"/>
      <c r="AN17" s="116"/>
      <c r="AO17" s="116"/>
      <c r="AP17" s="116"/>
      <c r="AQ17" s="5"/>
    </row>
    <row r="18" spans="2:43" ht="19.899999999999999" customHeight="1" x14ac:dyDescent="0.25">
      <c r="B18" s="92" t="s">
        <v>93</v>
      </c>
      <c r="C18" s="92"/>
      <c r="D18" s="92"/>
      <c r="E18" s="92"/>
      <c r="F18" s="92"/>
      <c r="G18" s="92"/>
      <c r="H18" s="92"/>
      <c r="I18" s="92"/>
      <c r="J18" s="92"/>
      <c r="K18" s="92"/>
      <c r="L18" s="92"/>
      <c r="M18" s="92"/>
      <c r="N18" s="92"/>
      <c r="O18" s="89">
        <f>K27</f>
        <v>0</v>
      </c>
      <c r="P18" s="89"/>
      <c r="Q18" s="90">
        <f t="shared" si="0"/>
        <v>0</v>
      </c>
      <c r="R18" s="90"/>
      <c r="S18" s="91" t="s">
        <v>142</v>
      </c>
      <c r="T18" s="91"/>
      <c r="U18" s="91"/>
      <c r="W18" s="5"/>
      <c r="X18" s="83" t="s">
        <v>56</v>
      </c>
      <c r="Y18" s="83"/>
      <c r="Z18" s="83"/>
      <c r="AA18" s="83"/>
      <c r="AB18" s="83"/>
      <c r="AC18" s="83"/>
      <c r="AD18" s="83"/>
      <c r="AE18" s="83"/>
      <c r="AF18" s="83"/>
      <c r="AG18" s="83"/>
      <c r="AH18" s="83"/>
      <c r="AI18" s="83"/>
      <c r="AJ18" s="83"/>
      <c r="AK18" s="83"/>
      <c r="AL18" s="83"/>
      <c r="AM18" s="83"/>
      <c r="AN18" s="6"/>
      <c r="AO18" s="6"/>
      <c r="AP18" s="6"/>
      <c r="AQ18" s="5"/>
    </row>
    <row r="19" spans="2:43" ht="19.899999999999999" customHeight="1" x14ac:dyDescent="0.25">
      <c r="B19" s="92" t="s">
        <v>83</v>
      </c>
      <c r="C19" s="92"/>
      <c r="D19" s="92"/>
      <c r="E19" s="92"/>
      <c r="F19" s="92"/>
      <c r="G19" s="92"/>
      <c r="H19" s="92"/>
      <c r="I19" s="92"/>
      <c r="J19" s="92"/>
      <c r="K19" s="92"/>
      <c r="L19" s="92"/>
      <c r="M19" s="92"/>
      <c r="N19" s="92"/>
      <c r="O19" s="89">
        <f>Q27</f>
        <v>0</v>
      </c>
      <c r="P19" s="89"/>
      <c r="Q19" s="90">
        <f t="shared" si="0"/>
        <v>0</v>
      </c>
      <c r="R19" s="90"/>
      <c r="S19" s="91" t="s">
        <v>14</v>
      </c>
      <c r="T19" s="91"/>
      <c r="U19" s="91"/>
      <c r="W19" s="5"/>
      <c r="X19" s="83"/>
      <c r="Y19" s="83"/>
      <c r="Z19" s="83"/>
      <c r="AA19" s="83"/>
      <c r="AB19" s="83"/>
      <c r="AC19" s="83"/>
      <c r="AD19" s="83"/>
      <c r="AE19" s="83"/>
      <c r="AF19" s="83"/>
      <c r="AG19" s="83"/>
      <c r="AH19" s="83"/>
      <c r="AI19" s="83"/>
      <c r="AJ19" s="83"/>
      <c r="AK19" s="83"/>
      <c r="AL19" s="83"/>
      <c r="AM19" s="83"/>
      <c r="AN19" s="5"/>
      <c r="AO19" s="5"/>
      <c r="AP19" s="5"/>
      <c r="AQ19" s="5"/>
    </row>
    <row r="20" spans="2:43" ht="19.899999999999999" customHeight="1" x14ac:dyDescent="0.25">
      <c r="B20" s="93" t="s">
        <v>95</v>
      </c>
      <c r="C20" s="92"/>
      <c r="D20" s="92"/>
      <c r="E20" s="92"/>
      <c r="F20" s="92"/>
      <c r="G20" s="92"/>
      <c r="H20" s="92"/>
      <c r="I20" s="92"/>
      <c r="J20" s="92"/>
      <c r="K20" s="92"/>
      <c r="L20" s="92"/>
      <c r="M20" s="92"/>
      <c r="N20" s="92"/>
      <c r="O20" s="89">
        <f>N27</f>
        <v>0</v>
      </c>
      <c r="P20" s="89"/>
      <c r="Q20" s="90">
        <f t="shared" si="0"/>
        <v>0</v>
      </c>
      <c r="R20" s="90"/>
      <c r="S20" s="91" t="s">
        <v>14</v>
      </c>
      <c r="T20" s="91"/>
      <c r="U20" s="91"/>
      <c r="W20" s="5"/>
      <c r="X20" s="83"/>
      <c r="Y20" s="83"/>
      <c r="Z20" s="83"/>
      <c r="AA20" s="83"/>
      <c r="AB20" s="83"/>
      <c r="AC20" s="83"/>
      <c r="AD20" s="83"/>
      <c r="AE20" s="83"/>
      <c r="AF20" s="83"/>
      <c r="AG20" s="83"/>
      <c r="AH20" s="83"/>
      <c r="AI20" s="83"/>
      <c r="AJ20" s="83"/>
      <c r="AK20" s="83"/>
      <c r="AL20" s="83"/>
      <c r="AM20" s="83"/>
      <c r="AN20" s="5"/>
      <c r="AO20" s="5"/>
      <c r="AP20" s="5"/>
      <c r="AQ20" s="5"/>
    </row>
    <row r="21" spans="2:43" ht="19.899999999999999" customHeight="1" x14ac:dyDescent="0.25">
      <c r="B21" s="92" t="s">
        <v>84</v>
      </c>
      <c r="C21" s="92"/>
      <c r="D21" s="92"/>
      <c r="E21" s="92"/>
      <c r="F21" s="92"/>
      <c r="G21" s="92"/>
      <c r="H21" s="92"/>
      <c r="I21" s="92"/>
      <c r="J21" s="92"/>
      <c r="K21" s="92"/>
      <c r="L21" s="92"/>
      <c r="M21" s="92"/>
      <c r="N21" s="92"/>
      <c r="O21" s="89">
        <f>T27</f>
        <v>0</v>
      </c>
      <c r="P21" s="89"/>
      <c r="Q21" s="90">
        <f t="shared" si="0"/>
        <v>0</v>
      </c>
      <c r="R21" s="90"/>
      <c r="S21" s="91" t="s">
        <v>1</v>
      </c>
      <c r="T21" s="91"/>
      <c r="U21" s="91"/>
      <c r="W21" s="5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  <c r="AM21" s="6"/>
      <c r="AN21" s="5"/>
      <c r="AO21" s="5"/>
      <c r="AP21" s="5"/>
      <c r="AQ21" s="5"/>
    </row>
    <row r="22" spans="2:43" ht="19.899999999999999" customHeight="1" x14ac:dyDescent="0.25">
      <c r="B22" s="113" t="s">
        <v>152</v>
      </c>
      <c r="C22" s="92"/>
      <c r="D22" s="92"/>
      <c r="E22" s="92"/>
      <c r="F22" s="92"/>
      <c r="G22" s="92"/>
      <c r="H22" s="92"/>
      <c r="I22" s="92"/>
      <c r="J22" s="92"/>
      <c r="K22" s="92"/>
      <c r="L22" s="92"/>
      <c r="M22" s="92"/>
      <c r="N22" s="92"/>
      <c r="O22" s="89">
        <f>W27</f>
        <v>0</v>
      </c>
      <c r="P22" s="89"/>
      <c r="Q22" s="90">
        <f t="shared" si="0"/>
        <v>0</v>
      </c>
      <c r="R22" s="90"/>
      <c r="S22" s="91" t="s">
        <v>16</v>
      </c>
      <c r="T22" s="91"/>
      <c r="U22" s="91"/>
      <c r="W22" s="5"/>
      <c r="X22" s="6"/>
      <c r="Y22" s="6"/>
      <c r="Z22" s="6"/>
      <c r="AA22" s="81" t="s">
        <v>96</v>
      </c>
      <c r="AB22" s="81"/>
      <c r="AC22" s="81"/>
      <c r="AD22" s="81"/>
      <c r="AE22" s="81"/>
      <c r="AF22" s="81"/>
      <c r="AG22" s="81"/>
      <c r="AH22" s="81"/>
      <c r="AI22" s="81"/>
      <c r="AJ22" s="81"/>
      <c r="AK22" s="81"/>
      <c r="AL22" s="81"/>
      <c r="AM22" s="81"/>
      <c r="AN22" s="5"/>
      <c r="AO22" s="5"/>
      <c r="AP22" s="5"/>
      <c r="AQ22" s="5"/>
    </row>
    <row r="23" spans="2:43" ht="28.5" customHeight="1" x14ac:dyDescent="0.25"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5"/>
      <c r="X23" s="5"/>
      <c r="Y23" s="7"/>
      <c r="Z23" s="7"/>
      <c r="AA23" s="81"/>
      <c r="AB23" s="81"/>
      <c r="AC23" s="81"/>
      <c r="AD23" s="81"/>
      <c r="AE23" s="81"/>
      <c r="AF23" s="81"/>
      <c r="AG23" s="81"/>
      <c r="AH23" s="81"/>
      <c r="AI23" s="81"/>
      <c r="AJ23" s="81"/>
      <c r="AK23" s="81"/>
      <c r="AL23" s="81"/>
      <c r="AM23" s="81"/>
      <c r="AN23" s="5"/>
      <c r="AO23" s="5"/>
      <c r="AP23" s="5"/>
      <c r="AQ23" s="5"/>
    </row>
    <row r="24" spans="2:43" ht="19.899999999999999" hidden="1" customHeight="1" x14ac:dyDescent="0.25">
      <c r="B24" s="88" t="s">
        <v>17</v>
      </c>
      <c r="C24" s="88"/>
      <c r="D24" s="88"/>
      <c r="E24" s="88"/>
      <c r="F24" s="88"/>
      <c r="G24" s="88"/>
      <c r="H24" s="88"/>
      <c r="I24" s="88"/>
      <c r="J24" s="88"/>
      <c r="K24" s="88"/>
      <c r="L24" s="88"/>
      <c r="M24" s="88"/>
      <c r="N24" s="88"/>
      <c r="O24" s="88"/>
      <c r="P24" s="88"/>
      <c r="Q24" s="88"/>
      <c r="R24" s="88"/>
      <c r="S24" s="88"/>
      <c r="T24" s="88"/>
      <c r="U24" s="88"/>
      <c r="V24" s="88"/>
      <c r="W24" s="88"/>
      <c r="X24" s="88"/>
      <c r="Y24" s="88"/>
      <c r="Z24" s="8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Q24" s="5"/>
    </row>
    <row r="25" spans="2:43" ht="19.899999999999999" hidden="1" customHeight="1" x14ac:dyDescent="0.25">
      <c r="B25" s="85" t="s">
        <v>18</v>
      </c>
      <c r="C25" s="85"/>
      <c r="D25" s="85"/>
      <c r="E25" s="85" t="s">
        <v>108</v>
      </c>
      <c r="F25" s="85"/>
      <c r="G25" s="85"/>
      <c r="H25" s="85" t="s">
        <v>109</v>
      </c>
      <c r="I25" s="85"/>
      <c r="J25" s="85"/>
      <c r="K25" s="85" t="s">
        <v>105</v>
      </c>
      <c r="L25" s="85"/>
      <c r="M25" s="85"/>
      <c r="N25" s="85" t="s">
        <v>106</v>
      </c>
      <c r="O25" s="85"/>
      <c r="P25" s="85"/>
      <c r="Q25" s="85" t="s">
        <v>23</v>
      </c>
      <c r="R25" s="85"/>
      <c r="S25" s="85"/>
      <c r="T25" s="85" t="s">
        <v>24</v>
      </c>
      <c r="U25" s="85"/>
      <c r="V25" s="85"/>
      <c r="W25" s="85" t="s">
        <v>25</v>
      </c>
      <c r="X25" s="85"/>
      <c r="Y25" s="85"/>
      <c r="Z25" s="8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Q25" s="5"/>
    </row>
    <row r="26" spans="2:43" ht="19.899999999999999" hidden="1" customHeight="1" thickBot="1" x14ac:dyDescent="0.3">
      <c r="B26" s="86"/>
      <c r="C26" s="86"/>
      <c r="D26" s="86"/>
      <c r="E26" s="86"/>
      <c r="F26" s="86"/>
      <c r="G26" s="86"/>
      <c r="H26" s="86"/>
      <c r="I26" s="86"/>
      <c r="J26" s="86"/>
      <c r="K26" s="86"/>
      <c r="L26" s="86"/>
      <c r="M26" s="86"/>
      <c r="N26" s="86"/>
      <c r="O26" s="86"/>
      <c r="P26" s="86"/>
      <c r="Q26" s="86"/>
      <c r="R26" s="86"/>
      <c r="S26" s="86"/>
      <c r="T26" s="86"/>
      <c r="U26" s="86"/>
      <c r="V26" s="86"/>
      <c r="W26" s="86"/>
      <c r="X26" s="86"/>
      <c r="Y26" s="86"/>
      <c r="Z26" s="8"/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9"/>
      <c r="AL26" s="9"/>
      <c r="AM26" s="9"/>
      <c r="AQ26" s="5"/>
    </row>
    <row r="27" spans="2:43" ht="19.899999999999999" hidden="1" customHeight="1" thickTop="1" x14ac:dyDescent="0.25">
      <c r="B27" s="87">
        <f>B6*1.1/30</f>
        <v>0</v>
      </c>
      <c r="C27" s="87"/>
      <c r="D27" s="87"/>
      <c r="E27" s="87">
        <f>F6/21</f>
        <v>0</v>
      </c>
      <c r="F27" s="87"/>
      <c r="G27" s="87"/>
      <c r="H27" s="87">
        <f>B6*1.1/3</f>
        <v>0</v>
      </c>
      <c r="I27" s="87"/>
      <c r="J27" s="87"/>
      <c r="K27" s="87">
        <f>J6/12</f>
        <v>0</v>
      </c>
      <c r="L27" s="87"/>
      <c r="M27" s="87"/>
      <c r="N27" s="87">
        <f>N6/6</f>
        <v>0</v>
      </c>
      <c r="O27" s="87"/>
      <c r="P27" s="87"/>
      <c r="Q27" s="87">
        <f>R6*1.1/7.5</f>
        <v>0</v>
      </c>
      <c r="R27" s="87"/>
      <c r="S27" s="87"/>
      <c r="T27" s="87">
        <f>B6*28*1.1/582</f>
        <v>0</v>
      </c>
      <c r="U27" s="87"/>
      <c r="V27" s="87"/>
      <c r="W27" s="87">
        <f>B6/17</f>
        <v>0</v>
      </c>
      <c r="X27" s="87"/>
      <c r="Y27" s="87"/>
      <c r="Z27" s="8"/>
      <c r="AA27" s="9"/>
      <c r="AB27" s="9"/>
      <c r="AC27" s="9"/>
      <c r="AD27" s="9"/>
      <c r="AE27" s="9"/>
      <c r="AF27" s="9"/>
      <c r="AG27" s="9"/>
      <c r="AH27" s="9"/>
      <c r="AI27" s="9"/>
      <c r="AJ27" s="9"/>
      <c r="AK27" s="9"/>
      <c r="AL27" s="9"/>
      <c r="AM27" s="9"/>
      <c r="AQ27" s="5"/>
    </row>
    <row r="28" spans="2:43" ht="19.899999999999999" hidden="1" customHeight="1" x14ac:dyDescent="0.25">
      <c r="B28" s="77" t="s">
        <v>26</v>
      </c>
      <c r="C28" s="77"/>
      <c r="D28" s="77"/>
      <c r="E28" s="77" t="s">
        <v>27</v>
      </c>
      <c r="F28" s="77"/>
      <c r="G28" s="77"/>
      <c r="H28" s="77" t="s">
        <v>27</v>
      </c>
      <c r="I28" s="77"/>
      <c r="J28" s="77"/>
      <c r="K28" s="77" t="s">
        <v>27</v>
      </c>
      <c r="L28" s="77"/>
      <c r="M28" s="77"/>
      <c r="N28" s="77" t="s">
        <v>28</v>
      </c>
      <c r="O28" s="77"/>
      <c r="P28" s="77"/>
      <c r="Q28" s="77" t="s">
        <v>29</v>
      </c>
      <c r="R28" s="77"/>
      <c r="S28" s="77"/>
      <c r="T28" s="77" t="s">
        <v>0</v>
      </c>
      <c r="U28" s="77"/>
      <c r="V28" s="77"/>
      <c r="W28" s="77" t="s">
        <v>30</v>
      </c>
      <c r="X28" s="77"/>
      <c r="Y28" s="77"/>
      <c r="Z28" s="8"/>
      <c r="AA28" s="9"/>
      <c r="AB28" s="9"/>
      <c r="AC28" s="9"/>
      <c r="AD28" s="9"/>
      <c r="AE28" s="9"/>
      <c r="AF28" s="9"/>
      <c r="AG28" s="9"/>
      <c r="AH28" s="9"/>
      <c r="AI28" s="9"/>
      <c r="AJ28" s="9"/>
      <c r="AK28" s="9"/>
      <c r="AL28" s="9"/>
      <c r="AM28" s="9"/>
      <c r="AQ28" s="5"/>
    </row>
    <row r="29" spans="2:43" s="4" customFormat="1" ht="19.899999999999999" hidden="1" customHeight="1" x14ac:dyDescent="0.25">
      <c r="B29" s="78">
        <f>B6/300*10000/2/275</f>
        <v>0</v>
      </c>
      <c r="C29" s="78"/>
      <c r="D29" s="78"/>
      <c r="E29" s="78"/>
      <c r="F29" s="79" t="str">
        <f>IF(N6&lt;B29, "POZOR Nedostatečně odvětráno! Více na posledním listu anebo na www.iko.cz", "Vaše střecha je odvětrána správně. Více o odvětrání v posledním listu.")</f>
        <v>Vaše střecha je odvětrána správně. Více o odvětrání v posledním listu.</v>
      </c>
      <c r="G29" s="79"/>
      <c r="H29" s="79"/>
      <c r="I29" s="79"/>
      <c r="J29" s="79"/>
      <c r="K29" s="79"/>
      <c r="L29" s="79"/>
      <c r="M29" s="79"/>
      <c r="N29" s="79"/>
      <c r="O29" s="79"/>
      <c r="P29" s="79"/>
      <c r="Q29" s="79"/>
      <c r="R29" s="79"/>
      <c r="S29" s="79"/>
      <c r="T29" s="79"/>
      <c r="U29" s="79"/>
      <c r="V29" s="79"/>
      <c r="W29" s="79"/>
      <c r="X29" s="79"/>
      <c r="Y29" s="79"/>
      <c r="Z29" s="8"/>
      <c r="AA29" s="9"/>
      <c r="AB29" s="9"/>
      <c r="AC29" s="9"/>
      <c r="AD29" s="9"/>
      <c r="AE29" s="9"/>
      <c r="AF29" s="9"/>
      <c r="AG29" s="9"/>
      <c r="AH29" s="9"/>
      <c r="AI29" s="9"/>
      <c r="AJ29" s="9"/>
      <c r="AK29" s="9"/>
      <c r="AL29" s="9"/>
      <c r="AM29" s="9"/>
      <c r="AQ29" s="5"/>
    </row>
    <row r="30" spans="2:43" ht="19.899999999999999" hidden="1" customHeight="1" x14ac:dyDescent="0.25">
      <c r="Z30" s="8"/>
      <c r="AA30" s="9"/>
      <c r="AB30" s="9"/>
      <c r="AC30" s="9"/>
      <c r="AD30" s="9"/>
      <c r="AE30" s="9"/>
      <c r="AF30" s="9"/>
      <c r="AG30" s="9"/>
      <c r="AH30" s="9"/>
      <c r="AI30" s="9"/>
      <c r="AJ30" s="9"/>
      <c r="AK30" s="9"/>
      <c r="AL30" s="9"/>
      <c r="AM30" s="9"/>
      <c r="AQ30" s="5"/>
    </row>
    <row r="31" spans="2:43" ht="17.45" customHeight="1" x14ac:dyDescent="0.25">
      <c r="B31" s="80" t="s">
        <v>32</v>
      </c>
      <c r="C31" s="80"/>
      <c r="D31" s="80"/>
      <c r="E31" s="80"/>
      <c r="F31" s="80"/>
      <c r="G31" s="80"/>
      <c r="H31" s="80"/>
      <c r="I31" s="80"/>
      <c r="J31" s="80"/>
      <c r="K31" s="80"/>
      <c r="L31" s="80"/>
      <c r="M31" s="80"/>
      <c r="N31" s="80"/>
      <c r="O31" s="80"/>
      <c r="P31" s="80"/>
      <c r="Q31" s="80"/>
      <c r="R31" s="80"/>
      <c r="S31" s="80"/>
      <c r="T31" s="80"/>
      <c r="U31" s="80"/>
      <c r="V31" s="10"/>
      <c r="W31" s="11"/>
      <c r="X31" s="11"/>
      <c r="Y31" s="11"/>
      <c r="Z31" s="7"/>
      <c r="AA31" s="12"/>
      <c r="AB31" s="12"/>
      <c r="AC31" s="12"/>
      <c r="AD31" s="12"/>
      <c r="AE31" s="12"/>
      <c r="AF31" s="12"/>
      <c r="AG31" s="12"/>
      <c r="AH31" s="12"/>
      <c r="AI31" s="12"/>
      <c r="AJ31" s="12"/>
      <c r="AK31" s="12"/>
      <c r="AL31" s="12"/>
      <c r="AM31" s="12"/>
      <c r="AN31" s="5"/>
      <c r="AO31" s="5"/>
      <c r="AP31" s="5"/>
      <c r="AQ31" s="5"/>
    </row>
    <row r="32" spans="2:43" ht="24.75" customHeight="1" x14ac:dyDescent="0.25">
      <c r="B32" s="82" t="s">
        <v>57</v>
      </c>
      <c r="C32" s="82"/>
      <c r="D32" s="82"/>
      <c r="E32" s="82"/>
      <c r="F32" s="82"/>
      <c r="G32" s="82"/>
      <c r="H32" s="82"/>
      <c r="I32" s="82"/>
      <c r="J32" s="82"/>
      <c r="K32" s="82"/>
      <c r="L32" s="82"/>
      <c r="M32" s="82"/>
      <c r="N32" s="82"/>
      <c r="O32" s="82"/>
      <c r="P32" s="82"/>
      <c r="Q32" s="82"/>
      <c r="R32" s="82"/>
      <c r="S32" s="82"/>
      <c r="T32" s="82"/>
      <c r="U32" s="82"/>
      <c r="V32" s="13"/>
      <c r="W32" s="14"/>
      <c r="X32" s="14"/>
      <c r="Y32" s="14"/>
      <c r="Z32" s="7"/>
      <c r="AA32" s="81" t="s">
        <v>55</v>
      </c>
      <c r="AB32" s="81"/>
      <c r="AC32" s="81"/>
      <c r="AD32" s="81"/>
      <c r="AE32" s="81"/>
      <c r="AF32" s="81"/>
      <c r="AG32" s="81"/>
      <c r="AH32" s="81"/>
      <c r="AI32" s="81"/>
      <c r="AJ32" s="81"/>
      <c r="AK32" s="81"/>
      <c r="AL32" s="81"/>
      <c r="AM32" s="81"/>
      <c r="AN32" s="81"/>
      <c r="AO32" s="81"/>
      <c r="AP32" s="81"/>
      <c r="AQ32" s="5"/>
    </row>
    <row r="33" spans="2:43" ht="23.25" customHeight="1" x14ac:dyDescent="0.25">
      <c r="B33" s="82" t="s">
        <v>58</v>
      </c>
      <c r="C33" s="82"/>
      <c r="D33" s="82"/>
      <c r="E33" s="82"/>
      <c r="F33" s="82"/>
      <c r="G33" s="82"/>
      <c r="H33" s="82"/>
      <c r="I33" s="82"/>
      <c r="J33" s="82"/>
      <c r="K33" s="82"/>
      <c r="L33" s="82"/>
      <c r="M33" s="82"/>
      <c r="N33" s="82"/>
      <c r="O33" s="82"/>
      <c r="P33" s="82"/>
      <c r="Q33" s="82"/>
      <c r="R33" s="82"/>
      <c r="S33" s="82"/>
      <c r="T33" s="82"/>
      <c r="U33" s="82"/>
      <c r="W33" s="5"/>
      <c r="X33" s="5"/>
      <c r="Y33" s="5"/>
      <c r="Z33" s="5"/>
      <c r="AA33" s="81"/>
      <c r="AB33" s="81"/>
      <c r="AC33" s="81"/>
      <c r="AD33" s="81"/>
      <c r="AE33" s="81"/>
      <c r="AF33" s="81"/>
      <c r="AG33" s="81"/>
      <c r="AH33" s="81"/>
      <c r="AI33" s="81"/>
      <c r="AJ33" s="81"/>
      <c r="AK33" s="81"/>
      <c r="AL33" s="81"/>
      <c r="AM33" s="81"/>
      <c r="AN33" s="81"/>
      <c r="AO33" s="81"/>
      <c r="AP33" s="81"/>
      <c r="AQ33" s="5"/>
    </row>
    <row r="34" spans="2:43" ht="19.899999999999999" customHeight="1" x14ac:dyDescent="0.25">
      <c r="B34" s="82"/>
      <c r="C34" s="82"/>
      <c r="D34" s="82"/>
      <c r="E34" s="82"/>
      <c r="F34" s="82"/>
      <c r="G34" s="82"/>
      <c r="H34" s="82"/>
      <c r="I34" s="82"/>
      <c r="J34" s="82"/>
      <c r="K34" s="82"/>
      <c r="L34" s="82"/>
      <c r="M34" s="82"/>
      <c r="N34" s="82"/>
      <c r="O34" s="82"/>
      <c r="P34" s="82"/>
      <c r="Q34" s="82"/>
      <c r="R34" s="82"/>
      <c r="S34" s="82"/>
      <c r="T34" s="82"/>
      <c r="U34" s="82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</row>
    <row r="35" spans="2:43" ht="23.25" customHeight="1" x14ac:dyDescent="0.25">
      <c r="B35" s="82" t="s">
        <v>59</v>
      </c>
      <c r="C35" s="82"/>
      <c r="D35" s="82"/>
      <c r="E35" s="82"/>
      <c r="F35" s="82"/>
      <c r="G35" s="82"/>
      <c r="H35" s="82"/>
      <c r="I35" s="82"/>
      <c r="J35" s="82"/>
      <c r="K35" s="82"/>
      <c r="L35" s="82"/>
      <c r="M35" s="82"/>
      <c r="N35" s="82"/>
      <c r="O35" s="82"/>
      <c r="P35" s="82"/>
      <c r="Q35" s="82"/>
      <c r="R35" s="82"/>
      <c r="S35" s="82"/>
      <c r="T35" s="82"/>
      <c r="U35" s="82"/>
      <c r="W35" s="5"/>
      <c r="X35" s="83" t="s">
        <v>54</v>
      </c>
      <c r="Y35" s="83"/>
      <c r="Z35" s="83"/>
      <c r="AA35" s="83"/>
      <c r="AB35" s="83"/>
      <c r="AC35" s="83"/>
      <c r="AD35" s="83"/>
      <c r="AE35" s="83"/>
      <c r="AF35" s="83"/>
      <c r="AG35" s="83"/>
      <c r="AH35" s="83"/>
      <c r="AI35" s="83"/>
      <c r="AJ35" s="83"/>
      <c r="AK35" s="83"/>
      <c r="AL35" s="83"/>
      <c r="AM35" s="5"/>
      <c r="AN35" s="5"/>
      <c r="AO35" s="5"/>
      <c r="AP35" s="5"/>
      <c r="AQ35" s="5"/>
    </row>
    <row r="36" spans="2:43" ht="26.25" customHeight="1" x14ac:dyDescent="0.25">
      <c r="B36" s="82" t="s">
        <v>147</v>
      </c>
      <c r="C36" s="82"/>
      <c r="D36" s="82"/>
      <c r="E36" s="82"/>
      <c r="F36" s="82"/>
      <c r="G36" s="82"/>
      <c r="H36" s="82"/>
      <c r="I36" s="82"/>
      <c r="J36" s="82"/>
      <c r="K36" s="82"/>
      <c r="L36" s="82"/>
      <c r="M36" s="82"/>
      <c r="N36" s="82"/>
      <c r="O36" s="82"/>
      <c r="P36" s="82"/>
      <c r="Q36" s="82"/>
      <c r="R36" s="82"/>
      <c r="S36" s="82"/>
      <c r="T36" s="82"/>
      <c r="U36" s="82"/>
      <c r="W36" s="5"/>
      <c r="X36" s="83"/>
      <c r="Y36" s="83"/>
      <c r="Z36" s="83"/>
      <c r="AA36" s="83"/>
      <c r="AB36" s="83"/>
      <c r="AC36" s="83"/>
      <c r="AD36" s="83"/>
      <c r="AE36" s="83"/>
      <c r="AF36" s="83"/>
      <c r="AG36" s="83"/>
      <c r="AH36" s="83"/>
      <c r="AI36" s="83"/>
      <c r="AJ36" s="83"/>
      <c r="AK36" s="83"/>
      <c r="AL36" s="83"/>
      <c r="AM36" s="5"/>
      <c r="AN36" s="5"/>
      <c r="AO36" s="5"/>
      <c r="AP36" s="5"/>
      <c r="AQ36" s="5"/>
    </row>
    <row r="37" spans="2:43" ht="19.899999999999999" customHeight="1" x14ac:dyDescent="0.25">
      <c r="B37" s="114" t="s">
        <v>31</v>
      </c>
      <c r="C37" s="114"/>
      <c r="D37" s="114"/>
      <c r="E37" s="114"/>
      <c r="F37" s="114"/>
      <c r="G37" s="114"/>
      <c r="H37" s="114"/>
      <c r="I37" s="114"/>
      <c r="J37" s="114"/>
      <c r="K37" s="114"/>
      <c r="L37" s="114"/>
      <c r="M37" s="114"/>
      <c r="N37" s="114"/>
      <c r="O37" s="114"/>
      <c r="P37" s="114"/>
      <c r="Q37" s="114"/>
      <c r="R37" s="114"/>
      <c r="S37" s="114"/>
      <c r="T37" s="114"/>
      <c r="U37" s="114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</row>
    <row r="38" spans="2:43" ht="19.899999999999999" customHeight="1" x14ac:dyDescent="0.25"/>
    <row r="39" spans="2:43" ht="19.899999999999999" customHeight="1" x14ac:dyDescent="0.25"/>
    <row r="40" spans="2:43" ht="19.899999999999999" customHeight="1" x14ac:dyDescent="0.25"/>
    <row r="41" spans="2:43" ht="19.899999999999999" customHeight="1" x14ac:dyDescent="0.25"/>
    <row r="42" spans="2:43" ht="19.899999999999999" customHeight="1" x14ac:dyDescent="0.25"/>
    <row r="43" spans="2:43" ht="19.899999999999999" customHeight="1" x14ac:dyDescent="0.25"/>
    <row r="44" spans="2:43" ht="19.899999999999999" customHeight="1" x14ac:dyDescent="0.25"/>
    <row r="45" spans="2:43" ht="19.899999999999999" customHeight="1" x14ac:dyDescent="0.25"/>
    <row r="46" spans="2:43" ht="19.899999999999999" customHeight="1" x14ac:dyDescent="0.25"/>
    <row r="47" spans="2:43" ht="19.899999999999999" customHeight="1" x14ac:dyDescent="0.25"/>
    <row r="48" spans="2:43" ht="19.899999999999999" customHeight="1" x14ac:dyDescent="0.25"/>
    <row r="49" ht="19.899999999999999" customHeight="1" x14ac:dyDescent="0.25"/>
    <row r="50" ht="19.899999999999999" customHeight="1" x14ac:dyDescent="0.25"/>
    <row r="51" ht="19.899999999999999" customHeight="1" x14ac:dyDescent="0.25"/>
    <row r="52" ht="19.899999999999999" customHeight="1" x14ac:dyDescent="0.25"/>
    <row r="53" ht="19.899999999999999" customHeight="1" x14ac:dyDescent="0.25"/>
    <row r="54" ht="19.899999999999999" customHeight="1" x14ac:dyDescent="0.25"/>
    <row r="55" ht="19.899999999999999" customHeight="1" x14ac:dyDescent="0.25"/>
    <row r="56" ht="19.899999999999999" customHeight="1" x14ac:dyDescent="0.25"/>
    <row r="57" ht="19.899999999999999" customHeight="1" x14ac:dyDescent="0.25"/>
    <row r="58" ht="19.899999999999999" customHeight="1" x14ac:dyDescent="0.25"/>
    <row r="59" ht="19.899999999999999" customHeight="1" x14ac:dyDescent="0.25"/>
    <row r="60" ht="19.899999999999999" customHeight="1" x14ac:dyDescent="0.25"/>
    <row r="61" ht="19.899999999999999" customHeight="1" x14ac:dyDescent="0.25"/>
    <row r="62" ht="19.899999999999999" customHeight="1" x14ac:dyDescent="0.25"/>
    <row r="63" ht="19.899999999999999" customHeight="1" x14ac:dyDescent="0.25"/>
    <row r="64" ht="19.899999999999999" customHeight="1" x14ac:dyDescent="0.25"/>
    <row r="65" ht="19.899999999999999" customHeight="1" x14ac:dyDescent="0.25"/>
    <row r="66" ht="19.899999999999999" customHeight="1" x14ac:dyDescent="0.25"/>
    <row r="67" ht="19.899999999999999" customHeight="1" x14ac:dyDescent="0.25"/>
    <row r="68" ht="19.899999999999999" customHeight="1" x14ac:dyDescent="0.25"/>
    <row r="69" ht="19.899999999999999" customHeight="1" x14ac:dyDescent="0.25"/>
    <row r="70" ht="19.899999999999999" customHeight="1" x14ac:dyDescent="0.25"/>
    <row r="71" ht="19.899999999999999" customHeight="1" x14ac:dyDescent="0.25"/>
    <row r="72" ht="19.899999999999999" customHeight="1" x14ac:dyDescent="0.25"/>
    <row r="73" ht="19.899999999999999" customHeight="1" x14ac:dyDescent="0.25"/>
    <row r="74" ht="19.899999999999999" customHeight="1" x14ac:dyDescent="0.25"/>
    <row r="75" ht="19.899999999999999" customHeight="1" x14ac:dyDescent="0.25"/>
    <row r="76" ht="19.899999999999999" customHeight="1" x14ac:dyDescent="0.25"/>
    <row r="77" ht="19.899999999999999" customHeight="1" x14ac:dyDescent="0.25"/>
    <row r="78" ht="19.899999999999999" customHeight="1" x14ac:dyDescent="0.25"/>
    <row r="79" ht="19.899999999999999" customHeight="1" x14ac:dyDescent="0.25"/>
    <row r="80" ht="19.899999999999999" customHeight="1" x14ac:dyDescent="0.25"/>
    <row r="81" ht="19.899999999999999" customHeight="1" x14ac:dyDescent="0.25"/>
    <row r="82" ht="19.899999999999999" customHeight="1" x14ac:dyDescent="0.25"/>
    <row r="83" ht="19.899999999999999" customHeight="1" x14ac:dyDescent="0.25"/>
    <row r="84" ht="19.899999999999999" customHeight="1" x14ac:dyDescent="0.25"/>
    <row r="85" ht="19.899999999999999" customHeight="1" x14ac:dyDescent="0.25"/>
    <row r="86" ht="19.899999999999999" customHeight="1" x14ac:dyDescent="0.25"/>
    <row r="87" ht="19.899999999999999" customHeight="1" x14ac:dyDescent="0.25"/>
    <row r="88" ht="19.899999999999999" customHeight="1" x14ac:dyDescent="0.25"/>
    <row r="89" ht="19.899999999999999" customHeight="1" x14ac:dyDescent="0.25"/>
    <row r="90" ht="19.899999999999999" customHeight="1" x14ac:dyDescent="0.25"/>
    <row r="91" ht="19.899999999999999" customHeight="1" x14ac:dyDescent="0.25"/>
    <row r="92" ht="19.899999999999999" customHeight="1" x14ac:dyDescent="0.25"/>
    <row r="93" ht="19.899999999999999" customHeight="1" x14ac:dyDescent="0.25"/>
    <row r="94" ht="19.899999999999999" customHeight="1" x14ac:dyDescent="0.25"/>
    <row r="95" ht="19.899999999999999" customHeight="1" x14ac:dyDescent="0.25"/>
    <row r="96" ht="19.899999999999999" customHeight="1" x14ac:dyDescent="0.25"/>
    <row r="97" ht="19.899999999999999" customHeight="1" x14ac:dyDescent="0.25"/>
    <row r="98" ht="19.899999999999999" customHeight="1" x14ac:dyDescent="0.25"/>
    <row r="99" ht="19.899999999999999" customHeight="1" x14ac:dyDescent="0.25"/>
    <row r="100" ht="19.899999999999999" customHeight="1" x14ac:dyDescent="0.25"/>
    <row r="101" ht="19.899999999999999" customHeight="1" x14ac:dyDescent="0.25"/>
    <row r="102" ht="19.899999999999999" customHeight="1" x14ac:dyDescent="0.25"/>
    <row r="103" ht="19.899999999999999" customHeight="1" x14ac:dyDescent="0.25"/>
    <row r="104" ht="19.899999999999999" customHeight="1" x14ac:dyDescent="0.25"/>
    <row r="105" ht="19.899999999999999" customHeight="1" x14ac:dyDescent="0.25"/>
    <row r="106" ht="19.899999999999999" customHeight="1" x14ac:dyDescent="0.25"/>
    <row r="107" ht="19.899999999999999" customHeight="1" x14ac:dyDescent="0.25"/>
    <row r="108" ht="19.899999999999999" customHeight="1" x14ac:dyDescent="0.25"/>
    <row r="109" ht="19.899999999999999" customHeight="1" x14ac:dyDescent="0.25"/>
    <row r="110" ht="19.899999999999999" customHeight="1" x14ac:dyDescent="0.25"/>
    <row r="111" ht="19.899999999999999" customHeight="1" x14ac:dyDescent="0.25"/>
    <row r="112" ht="19.899999999999999" customHeight="1" x14ac:dyDescent="0.25"/>
    <row r="113" ht="19.899999999999999" customHeight="1" x14ac:dyDescent="0.25"/>
    <row r="114" ht="19.899999999999999" customHeight="1" x14ac:dyDescent="0.25"/>
    <row r="115" ht="19.899999999999999" customHeight="1" x14ac:dyDescent="0.25"/>
    <row r="116" ht="19.899999999999999" customHeight="1" x14ac:dyDescent="0.25"/>
    <row r="117" ht="19.899999999999999" customHeight="1" x14ac:dyDescent="0.25"/>
    <row r="118" ht="19.899999999999999" customHeight="1" x14ac:dyDescent="0.25"/>
    <row r="119" ht="19.899999999999999" customHeight="1" x14ac:dyDescent="0.25"/>
  </sheetData>
  <mergeCells count="91">
    <mergeCell ref="B36:U36"/>
    <mergeCell ref="AA14:AP17"/>
    <mergeCell ref="H28:J28"/>
    <mergeCell ref="N27:P27"/>
    <mergeCell ref="B37:U37"/>
    <mergeCell ref="Q28:S28"/>
    <mergeCell ref="B29:E29"/>
    <mergeCell ref="F29:Y29"/>
    <mergeCell ref="B31:U31"/>
    <mergeCell ref="B32:U32"/>
    <mergeCell ref="B35:U35"/>
    <mergeCell ref="X35:AL36"/>
    <mergeCell ref="K27:M27"/>
    <mergeCell ref="T28:V28"/>
    <mergeCell ref="W28:Y28"/>
    <mergeCell ref="Q27:S27"/>
    <mergeCell ref="H25:J26"/>
    <mergeCell ref="K25:M26"/>
    <mergeCell ref="N25:P26"/>
    <mergeCell ref="AA32:AP33"/>
    <mergeCell ref="B33:U34"/>
    <mergeCell ref="T27:V27"/>
    <mergeCell ref="W27:Y27"/>
    <mergeCell ref="B28:D28"/>
    <mergeCell ref="E28:G28"/>
    <mergeCell ref="K28:M28"/>
    <mergeCell ref="N28:P28"/>
    <mergeCell ref="B27:D27"/>
    <mergeCell ref="E27:G27"/>
    <mergeCell ref="H27:J27"/>
    <mergeCell ref="AA22:AM23"/>
    <mergeCell ref="S18:U18"/>
    <mergeCell ref="B21:N21"/>
    <mergeCell ref="O21:P21"/>
    <mergeCell ref="Q21:R21"/>
    <mergeCell ref="S21:U21"/>
    <mergeCell ref="X18:AM20"/>
    <mergeCell ref="B19:N19"/>
    <mergeCell ref="O22:P22"/>
    <mergeCell ref="Q22:R22"/>
    <mergeCell ref="S19:U19"/>
    <mergeCell ref="B20:N20"/>
    <mergeCell ref="O20:P20"/>
    <mergeCell ref="Q20:R20"/>
    <mergeCell ref="S20:U20"/>
    <mergeCell ref="S22:U22"/>
    <mergeCell ref="B24:Y24"/>
    <mergeCell ref="Q25:S26"/>
    <mergeCell ref="B22:N22"/>
    <mergeCell ref="B17:N17"/>
    <mergeCell ref="O17:P17"/>
    <mergeCell ref="Q17:R17"/>
    <mergeCell ref="S17:U17"/>
    <mergeCell ref="B18:N18"/>
    <mergeCell ref="O18:P18"/>
    <mergeCell ref="Q18:R18"/>
    <mergeCell ref="O19:P19"/>
    <mergeCell ref="Q19:R19"/>
    <mergeCell ref="T25:V26"/>
    <mergeCell ref="W25:Y26"/>
    <mergeCell ref="B25:D26"/>
    <mergeCell ref="E25:G26"/>
    <mergeCell ref="R9:U10"/>
    <mergeCell ref="B9:E10"/>
    <mergeCell ref="F9:I10"/>
    <mergeCell ref="J9:M10"/>
    <mergeCell ref="N9:Q10"/>
    <mergeCell ref="X12:AP13"/>
    <mergeCell ref="B13:U14"/>
    <mergeCell ref="B15:N15"/>
    <mergeCell ref="O15:P15"/>
    <mergeCell ref="Q15:R15"/>
    <mergeCell ref="S15:U15"/>
    <mergeCell ref="B16:N16"/>
    <mergeCell ref="O16:P16"/>
    <mergeCell ref="Q16:R16"/>
    <mergeCell ref="B11:U12"/>
    <mergeCell ref="S16:U16"/>
    <mergeCell ref="F6:I8"/>
    <mergeCell ref="B2:U3"/>
    <mergeCell ref="W2:AP3"/>
    <mergeCell ref="B4:E5"/>
    <mergeCell ref="F4:I5"/>
    <mergeCell ref="J4:M5"/>
    <mergeCell ref="N4:Q5"/>
    <mergeCell ref="R4:U5"/>
    <mergeCell ref="J6:M8"/>
    <mergeCell ref="N6:Q8"/>
    <mergeCell ref="R6:U8"/>
    <mergeCell ref="X6:AP8"/>
    <mergeCell ref="B6:E8"/>
  </mergeCells>
  <phoneticPr fontId="20" type="noConversion"/>
  <hyperlinks>
    <hyperlink ref="B11:U12" location="Odvětrání!A1" display="Odvětrání!A1"/>
  </hyperlinks>
  <pageMargins left="0.25" right="0.25" top="0.36" bottom="0.28000000000000003" header="0.21" footer="0.11"/>
  <pageSetup paperSize="9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</sheetPr>
  <dimension ref="B1:BB119"/>
  <sheetViews>
    <sheetView showGridLines="0" workbookViewId="0">
      <selection activeCell="B6" sqref="B6:E8"/>
    </sheetView>
  </sheetViews>
  <sheetFormatPr defaultColWidth="8.85546875" defaultRowHeight="15" x14ac:dyDescent="0.25"/>
  <cols>
    <col min="1" max="1" width="1.42578125" style="3" customWidth="1"/>
    <col min="2" max="21" width="3.7109375" style="3" customWidth="1"/>
    <col min="22" max="22" width="1.5703125" style="3" customWidth="1"/>
    <col min="23" max="42" width="2.7109375" style="3" customWidth="1"/>
    <col min="43" max="43" width="2.42578125" style="3" customWidth="1"/>
    <col min="44" max="54" width="2.7109375" style="3" customWidth="1"/>
    <col min="55" max="75" width="3.7109375" style="3" customWidth="1"/>
    <col min="76" max="16384" width="8.85546875" style="3"/>
  </cols>
  <sheetData>
    <row r="1" spans="2:54" ht="13.15" customHeight="1" x14ac:dyDescent="0.25"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</row>
    <row r="2" spans="2:54" ht="13.15" customHeight="1" x14ac:dyDescent="0.25">
      <c r="B2" s="104" t="s">
        <v>2</v>
      </c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4"/>
      <c r="O2" s="104"/>
      <c r="P2" s="104"/>
      <c r="Q2" s="104"/>
      <c r="R2" s="104"/>
      <c r="S2" s="104"/>
      <c r="T2" s="104"/>
      <c r="U2" s="104"/>
      <c r="W2" s="105" t="s">
        <v>85</v>
      </c>
      <c r="X2" s="105"/>
      <c r="Y2" s="105"/>
      <c r="Z2" s="105"/>
      <c r="AA2" s="105"/>
      <c r="AB2" s="105"/>
      <c r="AC2" s="105"/>
      <c r="AD2" s="105"/>
      <c r="AE2" s="105"/>
      <c r="AF2" s="105"/>
      <c r="AG2" s="105"/>
      <c r="AH2" s="105"/>
      <c r="AI2" s="105"/>
      <c r="AJ2" s="105"/>
      <c r="AK2" s="105"/>
      <c r="AL2" s="105"/>
      <c r="AM2" s="105"/>
      <c r="AN2" s="105"/>
      <c r="AO2" s="105"/>
      <c r="AP2" s="105"/>
      <c r="AQ2" s="5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</row>
    <row r="3" spans="2:54" ht="13.15" customHeight="1" x14ac:dyDescent="0.25">
      <c r="B3" s="104"/>
      <c r="C3" s="104"/>
      <c r="D3" s="104"/>
      <c r="E3" s="104"/>
      <c r="F3" s="104"/>
      <c r="G3" s="104"/>
      <c r="H3" s="104"/>
      <c r="I3" s="104"/>
      <c r="J3" s="104"/>
      <c r="K3" s="104"/>
      <c r="L3" s="104"/>
      <c r="M3" s="104"/>
      <c r="N3" s="104"/>
      <c r="O3" s="104"/>
      <c r="P3" s="104"/>
      <c r="Q3" s="104"/>
      <c r="R3" s="104"/>
      <c r="S3" s="104"/>
      <c r="T3" s="104"/>
      <c r="U3" s="104"/>
      <c r="W3" s="105"/>
      <c r="X3" s="105"/>
      <c r="Y3" s="105"/>
      <c r="Z3" s="105"/>
      <c r="AA3" s="105"/>
      <c r="AB3" s="105"/>
      <c r="AC3" s="105"/>
      <c r="AD3" s="105"/>
      <c r="AE3" s="105"/>
      <c r="AF3" s="105"/>
      <c r="AG3" s="105"/>
      <c r="AH3" s="105"/>
      <c r="AI3" s="105"/>
      <c r="AJ3" s="105"/>
      <c r="AK3" s="105"/>
      <c r="AL3" s="105"/>
      <c r="AM3" s="105"/>
      <c r="AN3" s="105"/>
      <c r="AO3" s="105"/>
      <c r="AP3" s="105"/>
      <c r="AQ3" s="5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</row>
    <row r="4" spans="2:54" ht="19.899999999999999" customHeight="1" x14ac:dyDescent="0.25">
      <c r="B4" s="106" t="s">
        <v>53</v>
      </c>
      <c r="C4" s="106"/>
      <c r="D4" s="106"/>
      <c r="E4" s="106"/>
      <c r="F4" s="106" t="s">
        <v>4</v>
      </c>
      <c r="G4" s="107"/>
      <c r="H4" s="107"/>
      <c r="I4" s="107"/>
      <c r="J4" s="106" t="s">
        <v>5</v>
      </c>
      <c r="K4" s="107"/>
      <c r="L4" s="107"/>
      <c r="M4" s="107"/>
      <c r="N4" s="106" t="s">
        <v>6</v>
      </c>
      <c r="O4" s="107"/>
      <c r="P4" s="107"/>
      <c r="Q4" s="107"/>
      <c r="R4" s="106" t="s">
        <v>7</v>
      </c>
      <c r="S4" s="107"/>
      <c r="T4" s="107"/>
      <c r="U4" s="107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</row>
    <row r="5" spans="2:54" ht="19.899999999999999" customHeight="1" thickBot="1" x14ac:dyDescent="0.25">
      <c r="B5" s="106"/>
      <c r="C5" s="106"/>
      <c r="D5" s="106"/>
      <c r="E5" s="106"/>
      <c r="F5" s="107"/>
      <c r="G5" s="107"/>
      <c r="H5" s="107"/>
      <c r="I5" s="107"/>
      <c r="J5" s="107"/>
      <c r="K5" s="107"/>
      <c r="L5" s="107"/>
      <c r="M5" s="107"/>
      <c r="N5" s="107"/>
      <c r="O5" s="107"/>
      <c r="P5" s="107"/>
      <c r="Q5" s="107"/>
      <c r="R5" s="107"/>
      <c r="S5" s="107"/>
      <c r="T5" s="107"/>
      <c r="U5" s="107"/>
      <c r="W5" s="5"/>
      <c r="X5" s="5"/>
      <c r="Y5" s="28"/>
      <c r="Z5" s="28"/>
      <c r="AA5" s="28"/>
      <c r="AB5" s="28"/>
      <c r="AC5" s="28"/>
      <c r="AD5" s="28"/>
      <c r="AE5" s="28"/>
      <c r="AF5" s="28"/>
      <c r="AG5" s="28"/>
      <c r="AH5" s="28"/>
      <c r="AI5" s="28"/>
      <c r="AJ5" s="28"/>
      <c r="AK5" s="28"/>
      <c r="AL5" s="28"/>
      <c r="AM5" s="28"/>
      <c r="AN5" s="28"/>
      <c r="AO5" s="28"/>
      <c r="AP5" s="28"/>
      <c r="AQ5" s="5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</row>
    <row r="6" spans="2:54" ht="15" customHeight="1" thickTop="1" x14ac:dyDescent="0.2">
      <c r="B6" s="100">
        <v>0</v>
      </c>
      <c r="C6" s="100"/>
      <c r="D6" s="100"/>
      <c r="E6" s="100"/>
      <c r="F6" s="100">
        <v>0</v>
      </c>
      <c r="G6" s="100"/>
      <c r="H6" s="100"/>
      <c r="I6" s="100"/>
      <c r="J6" s="100">
        <v>0</v>
      </c>
      <c r="K6" s="100"/>
      <c r="L6" s="100"/>
      <c r="M6" s="100"/>
      <c r="N6" s="100">
        <v>0</v>
      </c>
      <c r="O6" s="100"/>
      <c r="P6" s="100"/>
      <c r="Q6" s="100"/>
      <c r="R6" s="100">
        <v>0</v>
      </c>
      <c r="S6" s="100"/>
      <c r="T6" s="100"/>
      <c r="U6" s="100"/>
      <c r="W6" s="5"/>
      <c r="X6" s="28"/>
      <c r="Y6" s="28"/>
      <c r="Z6" s="28"/>
      <c r="AA6" s="28"/>
      <c r="AB6" s="28"/>
      <c r="AC6" s="28"/>
      <c r="AD6" s="28"/>
      <c r="AE6" s="28"/>
      <c r="AF6" s="28"/>
      <c r="AG6" s="28"/>
      <c r="AH6" s="28"/>
      <c r="AI6" s="28"/>
      <c r="AJ6" s="28"/>
      <c r="AK6" s="28"/>
      <c r="AL6" s="28"/>
      <c r="AM6" s="28"/>
      <c r="AN6" s="28"/>
      <c r="AO6" s="28"/>
      <c r="AP6" s="28"/>
      <c r="AQ6" s="5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</row>
    <row r="7" spans="2:54" ht="15" customHeight="1" x14ac:dyDescent="0.2">
      <c r="B7" s="101"/>
      <c r="C7" s="101"/>
      <c r="D7" s="101"/>
      <c r="E7" s="101"/>
      <c r="F7" s="101"/>
      <c r="G7" s="101"/>
      <c r="H7" s="101"/>
      <c r="I7" s="101"/>
      <c r="J7" s="101"/>
      <c r="K7" s="101"/>
      <c r="L7" s="101"/>
      <c r="M7" s="101"/>
      <c r="N7" s="101"/>
      <c r="O7" s="101"/>
      <c r="P7" s="101"/>
      <c r="Q7" s="101"/>
      <c r="R7" s="101"/>
      <c r="S7" s="101"/>
      <c r="T7" s="101"/>
      <c r="U7" s="101"/>
      <c r="W7" s="5"/>
      <c r="X7" s="28"/>
      <c r="Y7" s="28"/>
      <c r="Z7" s="28"/>
      <c r="AA7" s="28"/>
      <c r="AB7" s="28"/>
      <c r="AC7" s="28"/>
      <c r="AD7" s="28"/>
      <c r="AE7" s="28"/>
      <c r="AF7" s="28"/>
      <c r="AG7" s="28"/>
      <c r="AH7" s="28"/>
      <c r="AI7" s="28"/>
      <c r="AJ7" s="28"/>
      <c r="AK7" s="28"/>
      <c r="AL7" s="28"/>
      <c r="AM7" s="28"/>
      <c r="AN7" s="28"/>
      <c r="AO7" s="28"/>
      <c r="AP7" s="28"/>
      <c r="AQ7" s="5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</row>
    <row r="8" spans="2:54" ht="15" customHeight="1" x14ac:dyDescent="0.2">
      <c r="B8" s="101"/>
      <c r="C8" s="101"/>
      <c r="D8" s="101"/>
      <c r="E8" s="101"/>
      <c r="F8" s="101"/>
      <c r="G8" s="101"/>
      <c r="H8" s="101"/>
      <c r="I8" s="101"/>
      <c r="J8" s="101"/>
      <c r="K8" s="101"/>
      <c r="L8" s="101"/>
      <c r="M8" s="101"/>
      <c r="N8" s="101"/>
      <c r="O8" s="101"/>
      <c r="P8" s="101"/>
      <c r="Q8" s="101"/>
      <c r="R8" s="101"/>
      <c r="S8" s="101"/>
      <c r="T8" s="101"/>
      <c r="U8" s="101"/>
      <c r="W8" s="5"/>
      <c r="X8" s="28"/>
      <c r="Y8" s="83" t="s">
        <v>64</v>
      </c>
      <c r="Z8" s="83"/>
      <c r="AA8" s="83"/>
      <c r="AB8" s="83"/>
      <c r="AC8" s="83"/>
      <c r="AD8" s="83"/>
      <c r="AE8" s="83"/>
      <c r="AF8" s="83"/>
      <c r="AG8" s="83"/>
      <c r="AH8" s="83"/>
      <c r="AI8" s="83"/>
      <c r="AJ8" s="83"/>
      <c r="AK8" s="83"/>
      <c r="AL8" s="83"/>
      <c r="AM8" s="83"/>
      <c r="AN8" s="83"/>
      <c r="AO8" s="83"/>
      <c r="AP8" s="83"/>
      <c r="AQ8" s="5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</row>
    <row r="9" spans="2:54" ht="12" customHeight="1" x14ac:dyDescent="0.2">
      <c r="B9" s="108"/>
      <c r="C9" s="108"/>
      <c r="D9" s="108"/>
      <c r="E9" s="108"/>
      <c r="F9" s="98" t="s">
        <v>8</v>
      </c>
      <c r="G9" s="98"/>
      <c r="H9" s="98"/>
      <c r="I9" s="98"/>
      <c r="J9" s="99"/>
      <c r="K9" s="99"/>
      <c r="L9" s="99"/>
      <c r="M9" s="99"/>
      <c r="N9" s="98" t="s">
        <v>9</v>
      </c>
      <c r="O9" s="98"/>
      <c r="P9" s="98"/>
      <c r="Q9" s="98"/>
      <c r="R9" s="108"/>
      <c r="S9" s="108"/>
      <c r="T9" s="108"/>
      <c r="U9" s="108"/>
      <c r="W9" s="27"/>
      <c r="X9" s="28"/>
      <c r="Y9" s="83"/>
      <c r="Z9" s="83"/>
      <c r="AA9" s="83"/>
      <c r="AB9" s="83"/>
      <c r="AC9" s="83"/>
      <c r="AD9" s="83"/>
      <c r="AE9" s="83"/>
      <c r="AF9" s="83"/>
      <c r="AG9" s="83"/>
      <c r="AH9" s="83"/>
      <c r="AI9" s="83"/>
      <c r="AJ9" s="83"/>
      <c r="AK9" s="83"/>
      <c r="AL9" s="83"/>
      <c r="AM9" s="83"/>
      <c r="AN9" s="83"/>
      <c r="AO9" s="83"/>
      <c r="AP9" s="83"/>
      <c r="AQ9" s="5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</row>
    <row r="10" spans="2:54" ht="12" customHeight="1" x14ac:dyDescent="0.2">
      <c r="B10" s="108"/>
      <c r="C10" s="108"/>
      <c r="D10" s="108"/>
      <c r="E10" s="108"/>
      <c r="F10" s="98"/>
      <c r="G10" s="98"/>
      <c r="H10" s="98"/>
      <c r="I10" s="98"/>
      <c r="J10" s="99"/>
      <c r="K10" s="99"/>
      <c r="L10" s="99"/>
      <c r="M10" s="99"/>
      <c r="N10" s="98"/>
      <c r="O10" s="98"/>
      <c r="P10" s="98"/>
      <c r="Q10" s="98"/>
      <c r="R10" s="108"/>
      <c r="S10" s="108"/>
      <c r="T10" s="108"/>
      <c r="U10" s="108"/>
      <c r="W10" s="27"/>
      <c r="X10" s="28"/>
      <c r="Y10" s="83"/>
      <c r="Z10" s="83"/>
      <c r="AA10" s="83"/>
      <c r="AB10" s="83"/>
      <c r="AC10" s="83"/>
      <c r="AD10" s="83"/>
      <c r="AE10" s="83"/>
      <c r="AF10" s="83"/>
      <c r="AG10" s="83"/>
      <c r="AH10" s="83"/>
      <c r="AI10" s="83"/>
      <c r="AJ10" s="83"/>
      <c r="AK10" s="83"/>
      <c r="AL10" s="83"/>
      <c r="AM10" s="83"/>
      <c r="AN10" s="83"/>
      <c r="AO10" s="83"/>
      <c r="AP10" s="83"/>
      <c r="AQ10" s="5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</row>
    <row r="11" spans="2:54" ht="12" customHeight="1" x14ac:dyDescent="0.2">
      <c r="B11" s="109" t="str">
        <f>F29</f>
        <v>Vaše střecha je odvětrána správně. Více o odvětrání v posledním listu.</v>
      </c>
      <c r="C11" s="109"/>
      <c r="D11" s="109"/>
      <c r="E11" s="109"/>
      <c r="F11" s="109"/>
      <c r="G11" s="109"/>
      <c r="H11" s="109"/>
      <c r="I11" s="109"/>
      <c r="J11" s="109"/>
      <c r="K11" s="109"/>
      <c r="L11" s="109"/>
      <c r="M11" s="109"/>
      <c r="N11" s="109"/>
      <c r="O11" s="109"/>
      <c r="P11" s="109"/>
      <c r="Q11" s="109"/>
      <c r="R11" s="109"/>
      <c r="S11" s="109"/>
      <c r="T11" s="109"/>
      <c r="U11" s="109"/>
      <c r="W11" s="27"/>
      <c r="X11" s="28"/>
      <c r="Y11" s="83"/>
      <c r="Z11" s="83"/>
      <c r="AA11" s="83"/>
      <c r="AB11" s="83"/>
      <c r="AC11" s="83"/>
      <c r="AD11" s="83"/>
      <c r="AE11" s="83"/>
      <c r="AF11" s="83"/>
      <c r="AG11" s="83"/>
      <c r="AH11" s="83"/>
      <c r="AI11" s="83"/>
      <c r="AJ11" s="83"/>
      <c r="AK11" s="83"/>
      <c r="AL11" s="83"/>
      <c r="AM11" s="83"/>
      <c r="AN11" s="83"/>
      <c r="AO11" s="83"/>
      <c r="AP11" s="83"/>
      <c r="AQ11" s="5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</row>
    <row r="12" spans="2:54" ht="12" customHeight="1" x14ac:dyDescent="0.2">
      <c r="B12" s="109"/>
      <c r="C12" s="109"/>
      <c r="D12" s="109"/>
      <c r="E12" s="109"/>
      <c r="F12" s="109"/>
      <c r="G12" s="109"/>
      <c r="H12" s="109"/>
      <c r="I12" s="109"/>
      <c r="J12" s="109"/>
      <c r="K12" s="109"/>
      <c r="L12" s="109"/>
      <c r="M12" s="109"/>
      <c r="N12" s="109"/>
      <c r="O12" s="109"/>
      <c r="P12" s="109"/>
      <c r="Q12" s="109"/>
      <c r="R12" s="109"/>
      <c r="S12" s="109"/>
      <c r="T12" s="109"/>
      <c r="U12" s="109"/>
      <c r="W12" s="27"/>
      <c r="X12" s="28"/>
      <c r="Y12" s="83"/>
      <c r="Z12" s="83"/>
      <c r="AA12" s="83"/>
      <c r="AB12" s="83"/>
      <c r="AC12" s="83"/>
      <c r="AD12" s="83"/>
      <c r="AE12" s="83"/>
      <c r="AF12" s="83"/>
      <c r="AG12" s="83"/>
      <c r="AH12" s="83"/>
      <c r="AI12" s="83"/>
      <c r="AJ12" s="83"/>
      <c r="AK12" s="83"/>
      <c r="AL12" s="83"/>
      <c r="AM12" s="83"/>
      <c r="AN12" s="83"/>
      <c r="AO12" s="83"/>
      <c r="AP12" s="83"/>
      <c r="AQ12" s="5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</row>
    <row r="13" spans="2:54" ht="19.899999999999999" customHeight="1" x14ac:dyDescent="0.2">
      <c r="B13" s="110" t="s">
        <v>10</v>
      </c>
      <c r="C13" s="111"/>
      <c r="D13" s="111"/>
      <c r="E13" s="111"/>
      <c r="F13" s="111"/>
      <c r="G13" s="111"/>
      <c r="H13" s="111"/>
      <c r="I13" s="111"/>
      <c r="J13" s="111"/>
      <c r="K13" s="111"/>
      <c r="L13" s="111"/>
      <c r="M13" s="111"/>
      <c r="N13" s="111"/>
      <c r="O13" s="111"/>
      <c r="P13" s="111"/>
      <c r="Q13" s="111"/>
      <c r="R13" s="111"/>
      <c r="S13" s="111"/>
      <c r="T13" s="111"/>
      <c r="U13" s="111"/>
      <c r="W13" s="6"/>
      <c r="X13" s="28"/>
      <c r="Y13" s="28"/>
      <c r="Z13" s="28"/>
      <c r="AA13" s="123" t="s">
        <v>145</v>
      </c>
      <c r="AB13" s="124"/>
      <c r="AC13" s="124"/>
      <c r="AD13" s="124"/>
      <c r="AE13" s="124"/>
      <c r="AF13" s="124"/>
      <c r="AG13" s="124"/>
      <c r="AH13" s="124"/>
      <c r="AI13" s="124"/>
      <c r="AJ13" s="124"/>
      <c r="AK13" s="124"/>
      <c r="AL13" s="124"/>
      <c r="AM13" s="124"/>
      <c r="AN13" s="124"/>
      <c r="AO13" s="124"/>
      <c r="AP13" s="124"/>
      <c r="AQ13" s="5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</row>
    <row r="14" spans="2:54" ht="19.899999999999999" customHeight="1" x14ac:dyDescent="0.25">
      <c r="B14" s="111"/>
      <c r="C14" s="111"/>
      <c r="D14" s="111"/>
      <c r="E14" s="111"/>
      <c r="F14" s="111"/>
      <c r="G14" s="111"/>
      <c r="H14" s="111"/>
      <c r="I14" s="111"/>
      <c r="J14" s="111"/>
      <c r="K14" s="111"/>
      <c r="L14" s="111"/>
      <c r="M14" s="111"/>
      <c r="N14" s="111"/>
      <c r="O14" s="111"/>
      <c r="P14" s="111"/>
      <c r="Q14" s="111"/>
      <c r="R14" s="111"/>
      <c r="S14" s="111"/>
      <c r="T14" s="111"/>
      <c r="U14" s="111"/>
      <c r="W14" s="6"/>
      <c r="X14" s="6"/>
      <c r="Y14" s="6"/>
      <c r="Z14" s="6"/>
      <c r="AA14" s="124"/>
      <c r="AB14" s="124"/>
      <c r="AC14" s="124"/>
      <c r="AD14" s="124"/>
      <c r="AE14" s="124"/>
      <c r="AF14" s="124"/>
      <c r="AG14" s="124"/>
      <c r="AH14" s="124"/>
      <c r="AI14" s="124"/>
      <c r="AJ14" s="124"/>
      <c r="AK14" s="124"/>
      <c r="AL14" s="124"/>
      <c r="AM14" s="124"/>
      <c r="AN14" s="124"/>
      <c r="AO14" s="124"/>
      <c r="AP14" s="124"/>
      <c r="AQ14" s="5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</row>
    <row r="15" spans="2:54" ht="19.899999999999999" customHeight="1" x14ac:dyDescent="0.25">
      <c r="B15" s="117" t="s">
        <v>81</v>
      </c>
      <c r="C15" s="117"/>
      <c r="D15" s="117"/>
      <c r="E15" s="117"/>
      <c r="F15" s="117"/>
      <c r="G15" s="117"/>
      <c r="H15" s="117"/>
      <c r="I15" s="117"/>
      <c r="J15" s="117"/>
      <c r="K15" s="117"/>
      <c r="L15" s="117"/>
      <c r="M15" s="117"/>
      <c r="N15" s="117"/>
      <c r="O15" s="118" t="s">
        <v>11</v>
      </c>
      <c r="P15" s="118"/>
      <c r="Q15" s="119" t="s">
        <v>12</v>
      </c>
      <c r="R15" s="119"/>
      <c r="S15" s="120" t="s">
        <v>13</v>
      </c>
      <c r="T15" s="120"/>
      <c r="U15" s="120"/>
      <c r="W15" s="5"/>
      <c r="X15" s="5"/>
      <c r="Y15" s="5"/>
      <c r="Z15" s="5"/>
      <c r="AA15" s="124"/>
      <c r="AB15" s="124"/>
      <c r="AC15" s="124"/>
      <c r="AD15" s="124"/>
      <c r="AE15" s="124"/>
      <c r="AF15" s="124"/>
      <c r="AG15" s="124"/>
      <c r="AH15" s="124"/>
      <c r="AI15" s="124"/>
      <c r="AJ15" s="124"/>
      <c r="AK15" s="124"/>
      <c r="AL15" s="124"/>
      <c r="AM15" s="124"/>
      <c r="AN15" s="124"/>
      <c r="AO15" s="124"/>
      <c r="AP15" s="124"/>
      <c r="AQ15" s="5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</row>
    <row r="16" spans="2:54" ht="19.899999999999999" customHeight="1" x14ac:dyDescent="0.25">
      <c r="B16" s="92" t="s">
        <v>128</v>
      </c>
      <c r="C16" s="92"/>
      <c r="D16" s="92"/>
      <c r="E16" s="92"/>
      <c r="F16" s="92"/>
      <c r="G16" s="92"/>
      <c r="H16" s="92"/>
      <c r="I16" s="92"/>
      <c r="J16" s="92"/>
      <c r="K16" s="92"/>
      <c r="L16" s="92"/>
      <c r="M16" s="92"/>
      <c r="N16" s="92"/>
      <c r="O16" s="89">
        <f>B27</f>
        <v>0</v>
      </c>
      <c r="P16" s="89"/>
      <c r="Q16" s="90">
        <f t="shared" ref="Q16:Q22" si="0">CEILING(O16,1)</f>
        <v>0</v>
      </c>
      <c r="R16" s="90"/>
      <c r="S16" s="91" t="s">
        <v>14</v>
      </c>
      <c r="T16" s="91"/>
      <c r="U16" s="91"/>
      <c r="W16" s="5"/>
      <c r="X16" s="5"/>
      <c r="Y16" s="5"/>
      <c r="Z16" s="5"/>
      <c r="AA16" s="124"/>
      <c r="AB16" s="124"/>
      <c r="AC16" s="124"/>
      <c r="AD16" s="124"/>
      <c r="AE16" s="124"/>
      <c r="AF16" s="124"/>
      <c r="AG16" s="124"/>
      <c r="AH16" s="124"/>
      <c r="AI16" s="124"/>
      <c r="AJ16" s="124"/>
      <c r="AK16" s="124"/>
      <c r="AL16" s="124"/>
      <c r="AM16" s="124"/>
      <c r="AN16" s="124"/>
      <c r="AO16" s="124"/>
      <c r="AP16" s="124"/>
      <c r="AQ16" s="5"/>
    </row>
    <row r="17" spans="2:43" ht="19.899999999999999" customHeight="1" x14ac:dyDescent="0.25">
      <c r="B17" s="93" t="s">
        <v>92</v>
      </c>
      <c r="C17" s="92"/>
      <c r="D17" s="92"/>
      <c r="E17" s="92"/>
      <c r="F17" s="92"/>
      <c r="G17" s="92"/>
      <c r="H17" s="92"/>
      <c r="I17" s="92"/>
      <c r="J17" s="92"/>
      <c r="K17" s="92"/>
      <c r="L17" s="92"/>
      <c r="M17" s="92"/>
      <c r="N17" s="92"/>
      <c r="O17" s="89">
        <f>E27+H27</f>
        <v>0</v>
      </c>
      <c r="P17" s="89"/>
      <c r="Q17" s="90">
        <f t="shared" si="0"/>
        <v>0</v>
      </c>
      <c r="R17" s="90"/>
      <c r="S17" s="91" t="s">
        <v>15</v>
      </c>
      <c r="T17" s="91"/>
      <c r="U17" s="91"/>
      <c r="W17" s="5"/>
      <c r="X17" s="5"/>
      <c r="Y17" s="5"/>
      <c r="Z17" s="5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  <c r="AM17" s="6"/>
      <c r="AN17" s="6"/>
      <c r="AO17" s="6"/>
      <c r="AP17" s="6"/>
      <c r="AQ17" s="5"/>
    </row>
    <row r="18" spans="2:43" ht="19.899999999999999" customHeight="1" x14ac:dyDescent="0.25">
      <c r="B18" s="92" t="s">
        <v>91</v>
      </c>
      <c r="C18" s="92"/>
      <c r="D18" s="92"/>
      <c r="E18" s="92"/>
      <c r="F18" s="92"/>
      <c r="G18" s="92"/>
      <c r="H18" s="92"/>
      <c r="I18" s="92"/>
      <c r="J18" s="92"/>
      <c r="K18" s="92"/>
      <c r="L18" s="92"/>
      <c r="M18" s="92"/>
      <c r="N18" s="92"/>
      <c r="O18" s="89">
        <f>K27</f>
        <v>0</v>
      </c>
      <c r="P18" s="89"/>
      <c r="Q18" s="90">
        <f t="shared" si="0"/>
        <v>0</v>
      </c>
      <c r="R18" s="90"/>
      <c r="S18" s="91" t="s">
        <v>142</v>
      </c>
      <c r="T18" s="91"/>
      <c r="U18" s="91"/>
      <c r="W18" s="5"/>
      <c r="X18" s="83" t="s">
        <v>56</v>
      </c>
      <c r="Y18" s="83"/>
      <c r="Z18" s="83"/>
      <c r="AA18" s="83"/>
      <c r="AB18" s="83"/>
      <c r="AC18" s="83"/>
      <c r="AD18" s="83"/>
      <c r="AE18" s="83"/>
      <c r="AF18" s="83"/>
      <c r="AG18" s="83"/>
      <c r="AH18" s="83"/>
      <c r="AI18" s="83"/>
      <c r="AJ18" s="83"/>
      <c r="AK18" s="83"/>
      <c r="AL18" s="83"/>
      <c r="AM18" s="83"/>
      <c r="AN18" s="6"/>
      <c r="AO18" s="6"/>
      <c r="AP18" s="6"/>
      <c r="AQ18" s="5"/>
    </row>
    <row r="19" spans="2:43" ht="19.899999999999999" customHeight="1" x14ac:dyDescent="0.25">
      <c r="B19" s="92" t="s">
        <v>83</v>
      </c>
      <c r="C19" s="92"/>
      <c r="D19" s="92"/>
      <c r="E19" s="92"/>
      <c r="F19" s="92"/>
      <c r="G19" s="92"/>
      <c r="H19" s="92"/>
      <c r="I19" s="92"/>
      <c r="J19" s="92"/>
      <c r="K19" s="92"/>
      <c r="L19" s="92"/>
      <c r="M19" s="92"/>
      <c r="N19" s="92"/>
      <c r="O19" s="89">
        <f>Q27</f>
        <v>0</v>
      </c>
      <c r="P19" s="89"/>
      <c r="Q19" s="90">
        <f t="shared" si="0"/>
        <v>0</v>
      </c>
      <c r="R19" s="90"/>
      <c r="S19" s="91" t="s">
        <v>14</v>
      </c>
      <c r="T19" s="91"/>
      <c r="U19" s="91"/>
      <c r="W19" s="5"/>
      <c r="X19" s="83"/>
      <c r="Y19" s="83"/>
      <c r="Z19" s="83"/>
      <c r="AA19" s="83"/>
      <c r="AB19" s="83"/>
      <c r="AC19" s="83"/>
      <c r="AD19" s="83"/>
      <c r="AE19" s="83"/>
      <c r="AF19" s="83"/>
      <c r="AG19" s="83"/>
      <c r="AH19" s="83"/>
      <c r="AI19" s="83"/>
      <c r="AJ19" s="83"/>
      <c r="AK19" s="83"/>
      <c r="AL19" s="83"/>
      <c r="AM19" s="83"/>
      <c r="AN19" s="5"/>
      <c r="AO19" s="5"/>
      <c r="AP19" s="5"/>
      <c r="AQ19" s="5"/>
    </row>
    <row r="20" spans="2:43" ht="19.899999999999999" customHeight="1" x14ac:dyDescent="0.25">
      <c r="B20" s="93" t="s">
        <v>129</v>
      </c>
      <c r="C20" s="92"/>
      <c r="D20" s="92"/>
      <c r="E20" s="92"/>
      <c r="F20" s="92"/>
      <c r="G20" s="92"/>
      <c r="H20" s="92"/>
      <c r="I20" s="92"/>
      <c r="J20" s="92"/>
      <c r="K20" s="92"/>
      <c r="L20" s="92"/>
      <c r="M20" s="92"/>
      <c r="N20" s="92"/>
      <c r="O20" s="89">
        <f>N27</f>
        <v>0</v>
      </c>
      <c r="P20" s="89"/>
      <c r="Q20" s="90">
        <f t="shared" si="0"/>
        <v>0</v>
      </c>
      <c r="R20" s="90"/>
      <c r="S20" s="91" t="s">
        <v>14</v>
      </c>
      <c r="T20" s="91"/>
      <c r="U20" s="91"/>
      <c r="W20" s="5"/>
      <c r="X20" s="83"/>
      <c r="Y20" s="83"/>
      <c r="Z20" s="83"/>
      <c r="AA20" s="83"/>
      <c r="AB20" s="83"/>
      <c r="AC20" s="83"/>
      <c r="AD20" s="83"/>
      <c r="AE20" s="83"/>
      <c r="AF20" s="83"/>
      <c r="AG20" s="83"/>
      <c r="AH20" s="83"/>
      <c r="AI20" s="83"/>
      <c r="AJ20" s="83"/>
      <c r="AK20" s="83"/>
      <c r="AL20" s="83"/>
      <c r="AM20" s="83"/>
      <c r="AN20" s="5"/>
      <c r="AO20" s="5"/>
      <c r="AP20" s="5"/>
      <c r="AQ20" s="5"/>
    </row>
    <row r="21" spans="2:43" ht="19.899999999999999" customHeight="1" x14ac:dyDescent="0.25">
      <c r="B21" s="92" t="s">
        <v>84</v>
      </c>
      <c r="C21" s="92"/>
      <c r="D21" s="92"/>
      <c r="E21" s="92"/>
      <c r="F21" s="92"/>
      <c r="G21" s="92"/>
      <c r="H21" s="92"/>
      <c r="I21" s="92"/>
      <c r="J21" s="92"/>
      <c r="K21" s="92"/>
      <c r="L21" s="92"/>
      <c r="M21" s="92"/>
      <c r="N21" s="92"/>
      <c r="O21" s="89">
        <f>T27</f>
        <v>0</v>
      </c>
      <c r="P21" s="89"/>
      <c r="Q21" s="90">
        <f t="shared" si="0"/>
        <v>0</v>
      </c>
      <c r="R21" s="90"/>
      <c r="S21" s="91" t="s">
        <v>1</v>
      </c>
      <c r="T21" s="91"/>
      <c r="U21" s="91"/>
      <c r="W21" s="5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  <c r="AM21" s="6"/>
      <c r="AN21" s="5"/>
      <c r="AO21" s="5"/>
      <c r="AP21" s="5"/>
      <c r="AQ21" s="5"/>
    </row>
    <row r="22" spans="2:43" ht="19.899999999999999" customHeight="1" x14ac:dyDescent="0.25">
      <c r="B22" s="113" t="s">
        <v>152</v>
      </c>
      <c r="C22" s="92"/>
      <c r="D22" s="92"/>
      <c r="E22" s="92"/>
      <c r="F22" s="92"/>
      <c r="G22" s="92"/>
      <c r="H22" s="92"/>
      <c r="I22" s="92"/>
      <c r="J22" s="92"/>
      <c r="K22" s="92"/>
      <c r="L22" s="92"/>
      <c r="M22" s="92"/>
      <c r="N22" s="92"/>
      <c r="O22" s="89">
        <f>W27</f>
        <v>0</v>
      </c>
      <c r="P22" s="89"/>
      <c r="Q22" s="90">
        <f t="shared" si="0"/>
        <v>0</v>
      </c>
      <c r="R22" s="90"/>
      <c r="S22" s="91" t="s">
        <v>16</v>
      </c>
      <c r="T22" s="91"/>
      <c r="U22" s="91"/>
      <c r="W22" s="5"/>
      <c r="X22" s="6"/>
      <c r="Y22" s="6"/>
      <c r="Z22" s="6"/>
      <c r="AA22" s="81" t="s">
        <v>133</v>
      </c>
      <c r="AB22" s="81"/>
      <c r="AC22" s="81"/>
      <c r="AD22" s="81"/>
      <c r="AE22" s="81"/>
      <c r="AF22" s="81"/>
      <c r="AG22" s="81"/>
      <c r="AH22" s="81"/>
      <c r="AI22" s="81"/>
      <c r="AJ22" s="81"/>
      <c r="AK22" s="81"/>
      <c r="AL22" s="81"/>
      <c r="AM22" s="81"/>
      <c r="AN22" s="5"/>
      <c r="AO22" s="5"/>
      <c r="AP22" s="5"/>
      <c r="AQ22" s="5"/>
    </row>
    <row r="23" spans="2:43" ht="26.25" customHeight="1" x14ac:dyDescent="0.25"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5"/>
      <c r="X23" s="5"/>
      <c r="Y23" s="7"/>
      <c r="Z23" s="7"/>
      <c r="AA23" s="81"/>
      <c r="AB23" s="81"/>
      <c r="AC23" s="81"/>
      <c r="AD23" s="81"/>
      <c r="AE23" s="81"/>
      <c r="AF23" s="81"/>
      <c r="AG23" s="81"/>
      <c r="AH23" s="81"/>
      <c r="AI23" s="81"/>
      <c r="AJ23" s="81"/>
      <c r="AK23" s="81"/>
      <c r="AL23" s="81"/>
      <c r="AM23" s="81"/>
      <c r="AN23" s="5"/>
      <c r="AO23" s="5"/>
      <c r="AP23" s="5"/>
      <c r="AQ23" s="5"/>
    </row>
    <row r="24" spans="2:43" ht="19.899999999999999" hidden="1" customHeight="1" x14ac:dyDescent="0.25">
      <c r="B24" s="88" t="s">
        <v>17</v>
      </c>
      <c r="C24" s="88"/>
      <c r="D24" s="88"/>
      <c r="E24" s="88"/>
      <c r="F24" s="88"/>
      <c r="G24" s="88"/>
      <c r="H24" s="88"/>
      <c r="I24" s="88"/>
      <c r="J24" s="88"/>
      <c r="K24" s="88"/>
      <c r="L24" s="88"/>
      <c r="M24" s="88"/>
      <c r="N24" s="88"/>
      <c r="O24" s="88"/>
      <c r="P24" s="88"/>
      <c r="Q24" s="88"/>
      <c r="R24" s="88"/>
      <c r="S24" s="88"/>
      <c r="T24" s="88"/>
      <c r="U24" s="88"/>
      <c r="V24" s="88"/>
      <c r="W24" s="88"/>
      <c r="X24" s="88"/>
      <c r="Y24" s="88"/>
      <c r="Z24" s="8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Q24" s="5"/>
    </row>
    <row r="25" spans="2:43" ht="19.899999999999999" hidden="1" customHeight="1" x14ac:dyDescent="0.25">
      <c r="B25" s="85" t="s">
        <v>18</v>
      </c>
      <c r="C25" s="85"/>
      <c r="D25" s="85"/>
      <c r="E25" s="85" t="s">
        <v>110</v>
      </c>
      <c r="F25" s="85"/>
      <c r="G25" s="85"/>
      <c r="H25" s="85" t="s">
        <v>111</v>
      </c>
      <c r="I25" s="85"/>
      <c r="J25" s="85"/>
      <c r="K25" s="85" t="s">
        <v>112</v>
      </c>
      <c r="L25" s="85"/>
      <c r="M25" s="85"/>
      <c r="N25" s="85" t="s">
        <v>22</v>
      </c>
      <c r="O25" s="85"/>
      <c r="P25" s="85"/>
      <c r="Q25" s="85" t="s">
        <v>23</v>
      </c>
      <c r="R25" s="85"/>
      <c r="S25" s="85"/>
      <c r="T25" s="85" t="s">
        <v>24</v>
      </c>
      <c r="U25" s="85"/>
      <c r="V25" s="85"/>
      <c r="W25" s="85" t="s">
        <v>25</v>
      </c>
      <c r="X25" s="85"/>
      <c r="Y25" s="85"/>
      <c r="Z25" s="8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Q25" s="5"/>
    </row>
    <row r="26" spans="2:43" ht="19.899999999999999" hidden="1" customHeight="1" thickBot="1" x14ac:dyDescent="0.3">
      <c r="B26" s="86"/>
      <c r="C26" s="86"/>
      <c r="D26" s="86"/>
      <c r="E26" s="86"/>
      <c r="F26" s="86"/>
      <c r="G26" s="86"/>
      <c r="H26" s="86"/>
      <c r="I26" s="86"/>
      <c r="J26" s="86"/>
      <c r="K26" s="86"/>
      <c r="L26" s="86"/>
      <c r="M26" s="86"/>
      <c r="N26" s="86"/>
      <c r="O26" s="86"/>
      <c r="P26" s="86"/>
      <c r="Q26" s="86"/>
      <c r="R26" s="86"/>
      <c r="S26" s="86"/>
      <c r="T26" s="86"/>
      <c r="U26" s="86"/>
      <c r="V26" s="86"/>
      <c r="W26" s="86"/>
      <c r="X26" s="86"/>
      <c r="Y26" s="86"/>
      <c r="Z26" s="8"/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9"/>
      <c r="AL26" s="9"/>
      <c r="AM26" s="9"/>
      <c r="AQ26" s="5"/>
    </row>
    <row r="27" spans="2:43" ht="19.899999999999999" hidden="1" customHeight="1" thickTop="1" x14ac:dyDescent="0.25">
      <c r="B27" s="87">
        <f>B6*1.1/30</f>
        <v>0</v>
      </c>
      <c r="C27" s="87"/>
      <c r="D27" s="87"/>
      <c r="E27" s="87">
        <f>F6/27</f>
        <v>0</v>
      </c>
      <c r="F27" s="87"/>
      <c r="G27" s="87"/>
      <c r="H27" s="87">
        <f>B6*1.1/3</f>
        <v>0</v>
      </c>
      <c r="I27" s="87"/>
      <c r="J27" s="87"/>
      <c r="K27" s="87">
        <f>J6/8.9</f>
        <v>0</v>
      </c>
      <c r="L27" s="87"/>
      <c r="M27" s="87"/>
      <c r="N27" s="87">
        <f>N6/6</f>
        <v>0</v>
      </c>
      <c r="O27" s="87"/>
      <c r="P27" s="87"/>
      <c r="Q27" s="87">
        <f>R6*1.1/7.5</f>
        <v>0</v>
      </c>
      <c r="R27" s="87"/>
      <c r="S27" s="87"/>
      <c r="T27" s="87">
        <f>B6*36*1.1/582</f>
        <v>0</v>
      </c>
      <c r="U27" s="87"/>
      <c r="V27" s="87"/>
      <c r="W27" s="87">
        <f>B6/17</f>
        <v>0</v>
      </c>
      <c r="X27" s="87"/>
      <c r="Y27" s="87"/>
      <c r="Z27" s="8"/>
      <c r="AA27" s="9"/>
      <c r="AB27" s="9"/>
      <c r="AC27" s="9"/>
      <c r="AD27" s="9"/>
      <c r="AE27" s="9"/>
      <c r="AF27" s="9"/>
      <c r="AG27" s="9"/>
      <c r="AH27" s="9"/>
      <c r="AI27" s="9"/>
      <c r="AJ27" s="9"/>
      <c r="AK27" s="9"/>
      <c r="AL27" s="9"/>
      <c r="AM27" s="9"/>
      <c r="AQ27" s="5"/>
    </row>
    <row r="28" spans="2:43" ht="19.899999999999999" hidden="1" customHeight="1" x14ac:dyDescent="0.25">
      <c r="B28" s="77" t="s">
        <v>26</v>
      </c>
      <c r="C28" s="77"/>
      <c r="D28" s="77"/>
      <c r="E28" s="77" t="s">
        <v>27</v>
      </c>
      <c r="F28" s="77"/>
      <c r="G28" s="77"/>
      <c r="H28" s="77" t="s">
        <v>27</v>
      </c>
      <c r="I28" s="77"/>
      <c r="J28" s="77"/>
      <c r="K28" s="77" t="s">
        <v>27</v>
      </c>
      <c r="L28" s="77"/>
      <c r="M28" s="77"/>
      <c r="N28" s="77" t="s">
        <v>28</v>
      </c>
      <c r="O28" s="77"/>
      <c r="P28" s="77"/>
      <c r="Q28" s="77" t="s">
        <v>29</v>
      </c>
      <c r="R28" s="77"/>
      <c r="S28" s="77"/>
      <c r="T28" s="77" t="s">
        <v>0</v>
      </c>
      <c r="U28" s="77"/>
      <c r="V28" s="77"/>
      <c r="W28" s="77" t="s">
        <v>30</v>
      </c>
      <c r="X28" s="77"/>
      <c r="Y28" s="77"/>
      <c r="Z28" s="8"/>
      <c r="AA28" s="9"/>
      <c r="AB28" s="9"/>
      <c r="AC28" s="9"/>
      <c r="AD28" s="9"/>
      <c r="AE28" s="9"/>
      <c r="AF28" s="9"/>
      <c r="AG28" s="9"/>
      <c r="AH28" s="9"/>
      <c r="AI28" s="9"/>
      <c r="AJ28" s="9"/>
      <c r="AK28" s="9"/>
      <c r="AL28" s="9"/>
      <c r="AM28" s="9"/>
      <c r="AQ28" s="5"/>
    </row>
    <row r="29" spans="2:43" s="4" customFormat="1" ht="19.899999999999999" hidden="1" customHeight="1" x14ac:dyDescent="0.25">
      <c r="B29" s="78">
        <f>B6/300*10000/2/275</f>
        <v>0</v>
      </c>
      <c r="C29" s="78"/>
      <c r="D29" s="78"/>
      <c r="E29" s="78"/>
      <c r="F29" s="79" t="str">
        <f>IF(N6&lt;B29, "POZOR Nedostatečně odvětráno! Více na posledním listu anebo na www.iko.cz", "Vaše střecha je odvětrána správně. Více o odvětrání v posledním listu.")</f>
        <v>Vaše střecha je odvětrána správně. Více o odvětrání v posledním listu.</v>
      </c>
      <c r="G29" s="79"/>
      <c r="H29" s="79"/>
      <c r="I29" s="79"/>
      <c r="J29" s="79"/>
      <c r="K29" s="79"/>
      <c r="L29" s="79"/>
      <c r="M29" s="79"/>
      <c r="N29" s="79"/>
      <c r="O29" s="79"/>
      <c r="P29" s="79"/>
      <c r="Q29" s="79"/>
      <c r="R29" s="79"/>
      <c r="S29" s="79"/>
      <c r="T29" s="79"/>
      <c r="U29" s="79"/>
      <c r="V29" s="79"/>
      <c r="W29" s="79"/>
      <c r="X29" s="79"/>
      <c r="Y29" s="79"/>
      <c r="Z29" s="8"/>
      <c r="AA29" s="9"/>
      <c r="AB29" s="9"/>
      <c r="AC29" s="9"/>
      <c r="AD29" s="9"/>
      <c r="AE29" s="9"/>
      <c r="AF29" s="9"/>
      <c r="AG29" s="9"/>
      <c r="AH29" s="9"/>
      <c r="AI29" s="9"/>
      <c r="AJ29" s="9"/>
      <c r="AK29" s="9"/>
      <c r="AL29" s="9"/>
      <c r="AM29" s="9"/>
      <c r="AQ29" s="5"/>
    </row>
    <row r="30" spans="2:43" ht="19.899999999999999" hidden="1" customHeight="1" x14ac:dyDescent="0.25">
      <c r="Z30" s="8"/>
      <c r="AA30" s="9"/>
      <c r="AB30" s="9"/>
      <c r="AC30" s="9"/>
      <c r="AD30" s="9"/>
      <c r="AE30" s="9"/>
      <c r="AF30" s="9"/>
      <c r="AG30" s="9"/>
      <c r="AH30" s="9"/>
      <c r="AI30" s="9"/>
      <c r="AJ30" s="9"/>
      <c r="AK30" s="9"/>
      <c r="AL30" s="9"/>
      <c r="AM30" s="9"/>
      <c r="AQ30" s="5"/>
    </row>
    <row r="31" spans="2:43" ht="17.45" customHeight="1" x14ac:dyDescent="0.25">
      <c r="B31" s="80" t="s">
        <v>32</v>
      </c>
      <c r="C31" s="80"/>
      <c r="D31" s="80"/>
      <c r="E31" s="80"/>
      <c r="F31" s="80"/>
      <c r="G31" s="80"/>
      <c r="H31" s="80"/>
      <c r="I31" s="80"/>
      <c r="J31" s="80"/>
      <c r="K31" s="80"/>
      <c r="L31" s="80"/>
      <c r="M31" s="80"/>
      <c r="N31" s="80"/>
      <c r="O31" s="80"/>
      <c r="P31" s="80"/>
      <c r="Q31" s="80"/>
      <c r="R31" s="80"/>
      <c r="S31" s="80"/>
      <c r="T31" s="80"/>
      <c r="U31" s="80"/>
      <c r="V31" s="10"/>
      <c r="W31" s="11"/>
      <c r="X31" s="11"/>
      <c r="Y31" s="11"/>
      <c r="Z31" s="7"/>
      <c r="AA31" s="12"/>
      <c r="AB31" s="12"/>
      <c r="AC31" s="12"/>
      <c r="AD31" s="12"/>
      <c r="AE31" s="12"/>
      <c r="AF31" s="12"/>
      <c r="AG31" s="12"/>
      <c r="AH31" s="12"/>
      <c r="AI31" s="12"/>
      <c r="AJ31" s="12"/>
      <c r="AK31" s="12"/>
      <c r="AL31" s="12"/>
      <c r="AM31" s="12"/>
      <c r="AN31" s="5"/>
      <c r="AO31" s="5"/>
      <c r="AP31" s="5"/>
      <c r="AQ31" s="5"/>
    </row>
    <row r="32" spans="2:43" ht="23.25" customHeight="1" x14ac:dyDescent="0.25">
      <c r="B32" s="82" t="s">
        <v>57</v>
      </c>
      <c r="C32" s="82"/>
      <c r="D32" s="82"/>
      <c r="E32" s="82"/>
      <c r="F32" s="82"/>
      <c r="G32" s="82"/>
      <c r="H32" s="82"/>
      <c r="I32" s="82"/>
      <c r="J32" s="82"/>
      <c r="K32" s="82"/>
      <c r="L32" s="82"/>
      <c r="M32" s="82"/>
      <c r="N32" s="82"/>
      <c r="O32" s="82"/>
      <c r="P32" s="82"/>
      <c r="Q32" s="82"/>
      <c r="R32" s="82"/>
      <c r="S32" s="82"/>
      <c r="T32" s="82"/>
      <c r="U32" s="82"/>
      <c r="V32" s="13"/>
      <c r="W32" s="14"/>
      <c r="X32" s="14"/>
      <c r="Y32" s="14"/>
      <c r="Z32" s="7"/>
      <c r="AA32" s="81" t="s">
        <v>55</v>
      </c>
      <c r="AB32" s="81"/>
      <c r="AC32" s="81"/>
      <c r="AD32" s="81"/>
      <c r="AE32" s="81"/>
      <c r="AF32" s="81"/>
      <c r="AG32" s="81"/>
      <c r="AH32" s="81"/>
      <c r="AI32" s="81"/>
      <c r="AJ32" s="81"/>
      <c r="AK32" s="81"/>
      <c r="AL32" s="81"/>
      <c r="AM32" s="81"/>
      <c r="AN32" s="81"/>
      <c r="AO32" s="81"/>
      <c r="AP32" s="81"/>
      <c r="AQ32" s="5"/>
    </row>
    <row r="33" spans="2:43" ht="24" customHeight="1" x14ac:dyDescent="0.25">
      <c r="B33" s="82" t="s">
        <v>58</v>
      </c>
      <c r="C33" s="82"/>
      <c r="D33" s="82"/>
      <c r="E33" s="82"/>
      <c r="F33" s="82"/>
      <c r="G33" s="82"/>
      <c r="H33" s="82"/>
      <c r="I33" s="82"/>
      <c r="J33" s="82"/>
      <c r="K33" s="82"/>
      <c r="L33" s="82"/>
      <c r="M33" s="82"/>
      <c r="N33" s="82"/>
      <c r="O33" s="82"/>
      <c r="P33" s="82"/>
      <c r="Q33" s="82"/>
      <c r="R33" s="82"/>
      <c r="S33" s="82"/>
      <c r="T33" s="82"/>
      <c r="U33" s="82"/>
      <c r="W33" s="5"/>
      <c r="X33" s="5"/>
      <c r="Y33" s="5"/>
      <c r="Z33" s="5"/>
      <c r="AA33" s="81"/>
      <c r="AB33" s="81"/>
      <c r="AC33" s="81"/>
      <c r="AD33" s="81"/>
      <c r="AE33" s="81"/>
      <c r="AF33" s="81"/>
      <c r="AG33" s="81"/>
      <c r="AH33" s="81"/>
      <c r="AI33" s="81"/>
      <c r="AJ33" s="81"/>
      <c r="AK33" s="81"/>
      <c r="AL33" s="81"/>
      <c r="AM33" s="81"/>
      <c r="AN33" s="81"/>
      <c r="AO33" s="81"/>
      <c r="AP33" s="81"/>
      <c r="AQ33" s="5"/>
    </row>
    <row r="34" spans="2:43" ht="19.899999999999999" customHeight="1" x14ac:dyDescent="0.25">
      <c r="B34" s="82"/>
      <c r="C34" s="82"/>
      <c r="D34" s="82"/>
      <c r="E34" s="82"/>
      <c r="F34" s="82"/>
      <c r="G34" s="82"/>
      <c r="H34" s="82"/>
      <c r="I34" s="82"/>
      <c r="J34" s="82"/>
      <c r="K34" s="82"/>
      <c r="L34" s="82"/>
      <c r="M34" s="82"/>
      <c r="N34" s="82"/>
      <c r="O34" s="82"/>
      <c r="P34" s="82"/>
      <c r="Q34" s="82"/>
      <c r="R34" s="82"/>
      <c r="S34" s="82"/>
      <c r="T34" s="82"/>
      <c r="U34" s="82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</row>
    <row r="35" spans="2:43" ht="22.5" customHeight="1" x14ac:dyDescent="0.25">
      <c r="B35" s="82" t="s">
        <v>59</v>
      </c>
      <c r="C35" s="82"/>
      <c r="D35" s="82"/>
      <c r="E35" s="82"/>
      <c r="F35" s="82"/>
      <c r="G35" s="82"/>
      <c r="H35" s="82"/>
      <c r="I35" s="82"/>
      <c r="J35" s="82"/>
      <c r="K35" s="82"/>
      <c r="L35" s="82"/>
      <c r="M35" s="82"/>
      <c r="N35" s="82"/>
      <c r="O35" s="82"/>
      <c r="P35" s="82"/>
      <c r="Q35" s="82"/>
      <c r="R35" s="82"/>
      <c r="S35" s="82"/>
      <c r="T35" s="82"/>
      <c r="U35" s="82"/>
      <c r="W35" s="5"/>
      <c r="X35" s="83" t="s">
        <v>54</v>
      </c>
      <c r="Y35" s="83"/>
      <c r="Z35" s="83"/>
      <c r="AA35" s="83"/>
      <c r="AB35" s="83"/>
      <c r="AC35" s="83"/>
      <c r="AD35" s="83"/>
      <c r="AE35" s="83"/>
      <c r="AF35" s="83"/>
      <c r="AG35" s="83"/>
      <c r="AH35" s="83"/>
      <c r="AI35" s="83"/>
      <c r="AJ35" s="83"/>
      <c r="AK35" s="83"/>
      <c r="AL35" s="83"/>
      <c r="AM35" s="5"/>
      <c r="AN35" s="5"/>
      <c r="AO35" s="5"/>
      <c r="AP35" s="5"/>
      <c r="AQ35" s="5"/>
    </row>
    <row r="36" spans="2:43" ht="22.5" customHeight="1" x14ac:dyDescent="0.25">
      <c r="B36" s="82" t="s">
        <v>147</v>
      </c>
      <c r="C36" s="82"/>
      <c r="D36" s="82"/>
      <c r="E36" s="82"/>
      <c r="F36" s="82"/>
      <c r="G36" s="82"/>
      <c r="H36" s="82"/>
      <c r="I36" s="82"/>
      <c r="J36" s="82"/>
      <c r="K36" s="82"/>
      <c r="L36" s="82"/>
      <c r="M36" s="82"/>
      <c r="N36" s="82"/>
      <c r="O36" s="82"/>
      <c r="P36" s="82"/>
      <c r="Q36" s="82"/>
      <c r="R36" s="82"/>
      <c r="S36" s="82"/>
      <c r="T36" s="82"/>
      <c r="U36" s="82"/>
      <c r="W36" s="5"/>
      <c r="X36" s="83"/>
      <c r="Y36" s="83"/>
      <c r="Z36" s="83"/>
      <c r="AA36" s="83"/>
      <c r="AB36" s="83"/>
      <c r="AC36" s="83"/>
      <c r="AD36" s="83"/>
      <c r="AE36" s="83"/>
      <c r="AF36" s="83"/>
      <c r="AG36" s="83"/>
      <c r="AH36" s="83"/>
      <c r="AI36" s="83"/>
      <c r="AJ36" s="83"/>
      <c r="AK36" s="83"/>
      <c r="AL36" s="83"/>
      <c r="AM36" s="5"/>
      <c r="AN36" s="5"/>
      <c r="AO36" s="5"/>
      <c r="AP36" s="5"/>
      <c r="AQ36" s="5"/>
    </row>
    <row r="37" spans="2:43" ht="19.899999999999999" customHeight="1" x14ac:dyDescent="0.25">
      <c r="B37" s="84" t="s">
        <v>31</v>
      </c>
      <c r="C37" s="84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</row>
    <row r="38" spans="2:43" ht="19.899999999999999" customHeight="1" x14ac:dyDescent="0.25"/>
    <row r="39" spans="2:43" ht="19.899999999999999" customHeight="1" x14ac:dyDescent="0.25"/>
    <row r="40" spans="2:43" ht="19.899999999999999" customHeight="1" x14ac:dyDescent="0.25"/>
    <row r="41" spans="2:43" ht="19.899999999999999" customHeight="1" x14ac:dyDescent="0.25"/>
    <row r="42" spans="2:43" ht="19.899999999999999" customHeight="1" x14ac:dyDescent="0.25"/>
    <row r="43" spans="2:43" ht="19.899999999999999" customHeight="1" x14ac:dyDescent="0.25"/>
    <row r="44" spans="2:43" ht="19.899999999999999" customHeight="1" x14ac:dyDescent="0.25"/>
    <row r="45" spans="2:43" ht="19.899999999999999" customHeight="1" x14ac:dyDescent="0.25"/>
    <row r="46" spans="2:43" ht="19.899999999999999" customHeight="1" x14ac:dyDescent="0.25"/>
    <row r="47" spans="2:43" ht="19.899999999999999" customHeight="1" x14ac:dyDescent="0.25"/>
    <row r="48" spans="2:43" ht="19.899999999999999" customHeight="1" x14ac:dyDescent="0.25"/>
    <row r="49" ht="19.899999999999999" customHeight="1" x14ac:dyDescent="0.25"/>
    <row r="50" ht="19.899999999999999" customHeight="1" x14ac:dyDescent="0.25"/>
    <row r="51" ht="19.899999999999999" customHeight="1" x14ac:dyDescent="0.25"/>
    <row r="52" ht="19.899999999999999" customHeight="1" x14ac:dyDescent="0.25"/>
    <row r="53" ht="19.899999999999999" customHeight="1" x14ac:dyDescent="0.25"/>
    <row r="54" ht="19.899999999999999" customHeight="1" x14ac:dyDescent="0.25"/>
    <row r="55" ht="19.899999999999999" customHeight="1" x14ac:dyDescent="0.25"/>
    <row r="56" ht="19.899999999999999" customHeight="1" x14ac:dyDescent="0.25"/>
    <row r="57" ht="19.899999999999999" customHeight="1" x14ac:dyDescent="0.25"/>
    <row r="58" ht="19.899999999999999" customHeight="1" x14ac:dyDescent="0.25"/>
    <row r="59" ht="19.899999999999999" customHeight="1" x14ac:dyDescent="0.25"/>
    <row r="60" ht="19.899999999999999" customHeight="1" x14ac:dyDescent="0.25"/>
    <row r="61" ht="19.899999999999999" customHeight="1" x14ac:dyDescent="0.25"/>
    <row r="62" ht="19.899999999999999" customHeight="1" x14ac:dyDescent="0.25"/>
    <row r="63" ht="19.899999999999999" customHeight="1" x14ac:dyDescent="0.25"/>
    <row r="64" ht="19.899999999999999" customHeight="1" x14ac:dyDescent="0.25"/>
    <row r="65" ht="19.899999999999999" customHeight="1" x14ac:dyDescent="0.25"/>
    <row r="66" ht="19.899999999999999" customHeight="1" x14ac:dyDescent="0.25"/>
    <row r="67" ht="19.899999999999999" customHeight="1" x14ac:dyDescent="0.25"/>
    <row r="68" ht="19.899999999999999" customHeight="1" x14ac:dyDescent="0.25"/>
    <row r="69" ht="19.899999999999999" customHeight="1" x14ac:dyDescent="0.25"/>
    <row r="70" ht="19.899999999999999" customHeight="1" x14ac:dyDescent="0.25"/>
    <row r="71" ht="19.899999999999999" customHeight="1" x14ac:dyDescent="0.25"/>
    <row r="72" ht="19.899999999999999" customHeight="1" x14ac:dyDescent="0.25"/>
    <row r="73" ht="19.899999999999999" customHeight="1" x14ac:dyDescent="0.25"/>
    <row r="74" ht="19.899999999999999" customHeight="1" x14ac:dyDescent="0.25"/>
    <row r="75" ht="19.899999999999999" customHeight="1" x14ac:dyDescent="0.25"/>
    <row r="76" ht="19.899999999999999" customHeight="1" x14ac:dyDescent="0.25"/>
    <row r="77" ht="19.899999999999999" customHeight="1" x14ac:dyDescent="0.25"/>
    <row r="78" ht="19.899999999999999" customHeight="1" x14ac:dyDescent="0.25"/>
    <row r="79" ht="19.899999999999999" customHeight="1" x14ac:dyDescent="0.25"/>
    <row r="80" ht="19.899999999999999" customHeight="1" x14ac:dyDescent="0.25"/>
    <row r="81" ht="19.899999999999999" customHeight="1" x14ac:dyDescent="0.25"/>
    <row r="82" ht="19.899999999999999" customHeight="1" x14ac:dyDescent="0.25"/>
    <row r="83" ht="19.899999999999999" customHeight="1" x14ac:dyDescent="0.25"/>
    <row r="84" ht="19.899999999999999" customHeight="1" x14ac:dyDescent="0.25"/>
    <row r="85" ht="19.899999999999999" customHeight="1" x14ac:dyDescent="0.25"/>
    <row r="86" ht="19.899999999999999" customHeight="1" x14ac:dyDescent="0.25"/>
    <row r="87" ht="19.899999999999999" customHeight="1" x14ac:dyDescent="0.25"/>
    <row r="88" ht="19.899999999999999" customHeight="1" x14ac:dyDescent="0.25"/>
    <row r="89" ht="19.899999999999999" customHeight="1" x14ac:dyDescent="0.25"/>
    <row r="90" ht="19.899999999999999" customHeight="1" x14ac:dyDescent="0.25"/>
    <row r="91" ht="19.899999999999999" customHeight="1" x14ac:dyDescent="0.25"/>
    <row r="92" ht="19.899999999999999" customHeight="1" x14ac:dyDescent="0.25"/>
    <row r="93" ht="19.899999999999999" customHeight="1" x14ac:dyDescent="0.25"/>
    <row r="94" ht="19.899999999999999" customHeight="1" x14ac:dyDescent="0.25"/>
    <row r="95" ht="19.899999999999999" customHeight="1" x14ac:dyDescent="0.25"/>
    <row r="96" ht="19.899999999999999" customHeight="1" x14ac:dyDescent="0.25"/>
    <row r="97" ht="19.899999999999999" customHeight="1" x14ac:dyDescent="0.25"/>
    <row r="98" ht="19.899999999999999" customHeight="1" x14ac:dyDescent="0.25"/>
    <row r="99" ht="19.899999999999999" customHeight="1" x14ac:dyDescent="0.25"/>
    <row r="100" ht="19.899999999999999" customHeight="1" x14ac:dyDescent="0.25"/>
    <row r="101" ht="19.899999999999999" customHeight="1" x14ac:dyDescent="0.25"/>
    <row r="102" ht="19.899999999999999" customHeight="1" x14ac:dyDescent="0.25"/>
    <row r="103" ht="19.899999999999999" customHeight="1" x14ac:dyDescent="0.25"/>
    <row r="104" ht="19.899999999999999" customHeight="1" x14ac:dyDescent="0.25"/>
    <row r="105" ht="19.899999999999999" customHeight="1" x14ac:dyDescent="0.25"/>
    <row r="106" ht="19.899999999999999" customHeight="1" x14ac:dyDescent="0.25"/>
    <row r="107" ht="19.899999999999999" customHeight="1" x14ac:dyDescent="0.25"/>
    <row r="108" ht="19.899999999999999" customHeight="1" x14ac:dyDescent="0.25"/>
    <row r="109" ht="19.899999999999999" customHeight="1" x14ac:dyDescent="0.25"/>
    <row r="110" ht="19.899999999999999" customHeight="1" x14ac:dyDescent="0.25"/>
    <row r="111" ht="19.899999999999999" customHeight="1" x14ac:dyDescent="0.25"/>
    <row r="112" ht="19.899999999999999" customHeight="1" x14ac:dyDescent="0.25"/>
    <row r="113" ht="19.899999999999999" customHeight="1" x14ac:dyDescent="0.25"/>
    <row r="114" ht="19.899999999999999" customHeight="1" x14ac:dyDescent="0.25"/>
    <row r="115" ht="19.899999999999999" customHeight="1" x14ac:dyDescent="0.25"/>
    <row r="116" ht="19.899999999999999" customHeight="1" x14ac:dyDescent="0.25"/>
    <row r="117" ht="19.899999999999999" customHeight="1" x14ac:dyDescent="0.25"/>
    <row r="118" ht="19.899999999999999" customHeight="1" x14ac:dyDescent="0.25"/>
    <row r="119" ht="19.899999999999999" customHeight="1" x14ac:dyDescent="0.25"/>
  </sheetData>
  <mergeCells count="90">
    <mergeCell ref="AA13:AP16"/>
    <mergeCell ref="X35:AL36"/>
    <mergeCell ref="B36:U36"/>
    <mergeCell ref="W25:Y26"/>
    <mergeCell ref="B27:D27"/>
    <mergeCell ref="E27:G27"/>
    <mergeCell ref="H27:J27"/>
    <mergeCell ref="K27:M27"/>
    <mergeCell ref="N27:P27"/>
    <mergeCell ref="Q27:S27"/>
    <mergeCell ref="T27:V27"/>
    <mergeCell ref="W27:Y27"/>
    <mergeCell ref="Q25:S26"/>
    <mergeCell ref="AA32:AP33"/>
    <mergeCell ref="B33:U34"/>
    <mergeCell ref="W28:Y28"/>
    <mergeCell ref="B29:E29"/>
    <mergeCell ref="F29:Y29"/>
    <mergeCell ref="B31:U31"/>
    <mergeCell ref="B32:U32"/>
    <mergeCell ref="B28:D28"/>
    <mergeCell ref="E28:G28"/>
    <mergeCell ref="H28:J28"/>
    <mergeCell ref="K28:M28"/>
    <mergeCell ref="N28:P28"/>
    <mergeCell ref="Q28:S28"/>
    <mergeCell ref="Q22:R22"/>
    <mergeCell ref="S22:U22"/>
    <mergeCell ref="N25:P26"/>
    <mergeCell ref="T25:V26"/>
    <mergeCell ref="B22:N22"/>
    <mergeCell ref="O22:P22"/>
    <mergeCell ref="B37:U37"/>
    <mergeCell ref="T28:V28"/>
    <mergeCell ref="B35:U35"/>
    <mergeCell ref="S21:U21"/>
    <mergeCell ref="X18:AM20"/>
    <mergeCell ref="B25:D26"/>
    <mergeCell ref="E25:G26"/>
    <mergeCell ref="H25:J26"/>
    <mergeCell ref="K25:M26"/>
    <mergeCell ref="Q19:R19"/>
    <mergeCell ref="S19:U19"/>
    <mergeCell ref="AA22:AM23"/>
    <mergeCell ref="B24:Y24"/>
    <mergeCell ref="O20:P20"/>
    <mergeCell ref="Q20:R20"/>
    <mergeCell ref="S20:U20"/>
    <mergeCell ref="B18:N18"/>
    <mergeCell ref="O18:P18"/>
    <mergeCell ref="Q18:R18"/>
    <mergeCell ref="S18:U18"/>
    <mergeCell ref="B21:N21"/>
    <mergeCell ref="O21:P21"/>
    <mergeCell ref="Q21:R21"/>
    <mergeCell ref="B20:N20"/>
    <mergeCell ref="B19:N19"/>
    <mergeCell ref="O19:P19"/>
    <mergeCell ref="J9:M10"/>
    <mergeCell ref="N9:Q10"/>
    <mergeCell ref="R9:U10"/>
    <mergeCell ref="B11:U12"/>
    <mergeCell ref="S17:U17"/>
    <mergeCell ref="B17:N17"/>
    <mergeCell ref="O17:P17"/>
    <mergeCell ref="Q17:R17"/>
    <mergeCell ref="B15:N15"/>
    <mergeCell ref="O15:P15"/>
    <mergeCell ref="Q15:R15"/>
    <mergeCell ref="S15:U15"/>
    <mergeCell ref="B16:N16"/>
    <mergeCell ref="O16:P16"/>
    <mergeCell ref="Q16:R16"/>
    <mergeCell ref="S16:U16"/>
    <mergeCell ref="B13:U14"/>
    <mergeCell ref="B2:U3"/>
    <mergeCell ref="W2:AP3"/>
    <mergeCell ref="B4:E5"/>
    <mergeCell ref="F4:I5"/>
    <mergeCell ref="J4:M5"/>
    <mergeCell ref="N4:Q5"/>
    <mergeCell ref="R4:U5"/>
    <mergeCell ref="Y8:AP12"/>
    <mergeCell ref="J6:M8"/>
    <mergeCell ref="N6:Q8"/>
    <mergeCell ref="R6:U8"/>
    <mergeCell ref="B6:E8"/>
    <mergeCell ref="F6:I8"/>
    <mergeCell ref="B9:E10"/>
    <mergeCell ref="F9:I10"/>
  </mergeCells>
  <phoneticPr fontId="20" type="noConversion"/>
  <hyperlinks>
    <hyperlink ref="B11:U12" location="Odvětrání!A1" display="Odvětrání!A1"/>
  </hyperlinks>
  <pageMargins left="0.25" right="0.25" top="0.36" bottom="0.28000000000000003" header="0.21" footer="0.11"/>
  <pageSetup paperSize="9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</sheetPr>
  <dimension ref="B1:BB119"/>
  <sheetViews>
    <sheetView showGridLines="0" workbookViewId="0">
      <selection activeCell="B6" sqref="B6:E8"/>
    </sheetView>
  </sheetViews>
  <sheetFormatPr defaultColWidth="8.85546875" defaultRowHeight="15" x14ac:dyDescent="0.25"/>
  <cols>
    <col min="1" max="1" width="1.42578125" style="3" customWidth="1"/>
    <col min="2" max="21" width="3.7109375" style="3" customWidth="1"/>
    <col min="22" max="22" width="1.5703125" style="3" customWidth="1"/>
    <col min="23" max="42" width="2.7109375" style="3" customWidth="1"/>
    <col min="43" max="43" width="2.42578125" style="3" customWidth="1"/>
    <col min="44" max="54" width="2.7109375" style="3" customWidth="1"/>
    <col min="55" max="75" width="3.7109375" style="3" customWidth="1"/>
    <col min="76" max="16384" width="8.85546875" style="3"/>
  </cols>
  <sheetData>
    <row r="1" spans="2:54" ht="13.15" customHeight="1" x14ac:dyDescent="0.25"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</row>
    <row r="2" spans="2:54" ht="13.15" customHeight="1" x14ac:dyDescent="0.25">
      <c r="B2" s="104" t="s">
        <v>2</v>
      </c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4"/>
      <c r="O2" s="104"/>
      <c r="P2" s="104"/>
      <c r="Q2" s="104"/>
      <c r="R2" s="104"/>
      <c r="S2" s="104"/>
      <c r="T2" s="104"/>
      <c r="U2" s="104"/>
      <c r="W2" s="105" t="s">
        <v>85</v>
      </c>
      <c r="X2" s="105"/>
      <c r="Y2" s="105"/>
      <c r="Z2" s="105"/>
      <c r="AA2" s="105"/>
      <c r="AB2" s="105"/>
      <c r="AC2" s="105"/>
      <c r="AD2" s="105"/>
      <c r="AE2" s="105"/>
      <c r="AF2" s="105"/>
      <c r="AG2" s="105"/>
      <c r="AH2" s="105"/>
      <c r="AI2" s="105"/>
      <c r="AJ2" s="105"/>
      <c r="AK2" s="105"/>
      <c r="AL2" s="105"/>
      <c r="AM2" s="105"/>
      <c r="AN2" s="105"/>
      <c r="AO2" s="105"/>
      <c r="AP2" s="105"/>
      <c r="AQ2" s="5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</row>
    <row r="3" spans="2:54" ht="13.15" customHeight="1" x14ac:dyDescent="0.25">
      <c r="B3" s="104"/>
      <c r="C3" s="104"/>
      <c r="D3" s="104"/>
      <c r="E3" s="104"/>
      <c r="F3" s="104"/>
      <c r="G3" s="104"/>
      <c r="H3" s="104"/>
      <c r="I3" s="104"/>
      <c r="J3" s="104"/>
      <c r="K3" s="104"/>
      <c r="L3" s="104"/>
      <c r="M3" s="104"/>
      <c r="N3" s="104"/>
      <c r="O3" s="104"/>
      <c r="P3" s="104"/>
      <c r="Q3" s="104"/>
      <c r="R3" s="104"/>
      <c r="S3" s="104"/>
      <c r="T3" s="104"/>
      <c r="U3" s="104"/>
      <c r="W3" s="105"/>
      <c r="X3" s="105"/>
      <c r="Y3" s="105"/>
      <c r="Z3" s="105"/>
      <c r="AA3" s="105"/>
      <c r="AB3" s="105"/>
      <c r="AC3" s="105"/>
      <c r="AD3" s="105"/>
      <c r="AE3" s="105"/>
      <c r="AF3" s="105"/>
      <c r="AG3" s="105"/>
      <c r="AH3" s="105"/>
      <c r="AI3" s="105"/>
      <c r="AJ3" s="105"/>
      <c r="AK3" s="105"/>
      <c r="AL3" s="105"/>
      <c r="AM3" s="105"/>
      <c r="AN3" s="105"/>
      <c r="AO3" s="105"/>
      <c r="AP3" s="105"/>
      <c r="AQ3" s="5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</row>
    <row r="4" spans="2:54" ht="19.899999999999999" customHeight="1" x14ac:dyDescent="0.25">
      <c r="B4" s="106" t="s">
        <v>53</v>
      </c>
      <c r="C4" s="106"/>
      <c r="D4" s="106"/>
      <c r="E4" s="106"/>
      <c r="F4" s="106" t="s">
        <v>4</v>
      </c>
      <c r="G4" s="107"/>
      <c r="H4" s="107"/>
      <c r="I4" s="107"/>
      <c r="J4" s="106" t="s">
        <v>5</v>
      </c>
      <c r="K4" s="107"/>
      <c r="L4" s="107"/>
      <c r="M4" s="107"/>
      <c r="N4" s="106" t="s">
        <v>6</v>
      </c>
      <c r="O4" s="107"/>
      <c r="P4" s="107"/>
      <c r="Q4" s="107"/>
      <c r="R4" s="106" t="s">
        <v>7</v>
      </c>
      <c r="S4" s="107"/>
      <c r="T4" s="107"/>
      <c r="U4" s="107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</row>
    <row r="5" spans="2:54" ht="19.899999999999999" customHeight="1" thickBot="1" x14ac:dyDescent="0.3">
      <c r="B5" s="106"/>
      <c r="C5" s="106"/>
      <c r="D5" s="106"/>
      <c r="E5" s="106"/>
      <c r="F5" s="107"/>
      <c r="G5" s="107"/>
      <c r="H5" s="107"/>
      <c r="I5" s="107"/>
      <c r="J5" s="107"/>
      <c r="K5" s="107"/>
      <c r="L5" s="107"/>
      <c r="M5" s="107"/>
      <c r="N5" s="107"/>
      <c r="O5" s="107"/>
      <c r="P5" s="107"/>
      <c r="Q5" s="107"/>
      <c r="R5" s="107"/>
      <c r="S5" s="107"/>
      <c r="T5" s="107"/>
      <c r="U5" s="107"/>
      <c r="W5" s="5"/>
      <c r="X5" s="126"/>
      <c r="Y5" s="126"/>
      <c r="Z5" s="126"/>
      <c r="AA5" s="126"/>
      <c r="AB5" s="126"/>
      <c r="AC5" s="126"/>
      <c r="AD5" s="126"/>
      <c r="AE5" s="126"/>
      <c r="AF5" s="126"/>
      <c r="AG5" s="126"/>
      <c r="AH5" s="126"/>
      <c r="AI5" s="126"/>
      <c r="AJ5" s="126"/>
      <c r="AK5" s="126"/>
      <c r="AL5" s="126"/>
      <c r="AM5" s="126"/>
      <c r="AN5" s="126"/>
      <c r="AO5" s="126"/>
      <c r="AP5" s="126"/>
      <c r="AQ5" s="5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</row>
    <row r="6" spans="2:54" ht="15" customHeight="1" thickTop="1" x14ac:dyDescent="0.25">
      <c r="B6" s="100">
        <v>0</v>
      </c>
      <c r="C6" s="100"/>
      <c r="D6" s="100"/>
      <c r="E6" s="100"/>
      <c r="F6" s="100">
        <v>0</v>
      </c>
      <c r="G6" s="100"/>
      <c r="H6" s="100"/>
      <c r="I6" s="100"/>
      <c r="J6" s="100">
        <v>0</v>
      </c>
      <c r="K6" s="100"/>
      <c r="L6" s="100"/>
      <c r="M6" s="100"/>
      <c r="N6" s="100">
        <v>0</v>
      </c>
      <c r="O6" s="100"/>
      <c r="P6" s="100"/>
      <c r="Q6" s="100"/>
      <c r="R6" s="100">
        <v>0</v>
      </c>
      <c r="S6" s="100"/>
      <c r="T6" s="100"/>
      <c r="U6" s="100"/>
      <c r="W6" s="5"/>
      <c r="X6" s="126"/>
      <c r="Y6" s="126"/>
      <c r="Z6" s="126"/>
      <c r="AA6" s="126"/>
      <c r="AB6" s="126"/>
      <c r="AC6" s="126"/>
      <c r="AD6" s="126"/>
      <c r="AE6" s="126"/>
      <c r="AF6" s="126"/>
      <c r="AG6" s="126"/>
      <c r="AH6" s="126"/>
      <c r="AI6" s="126"/>
      <c r="AJ6" s="126"/>
      <c r="AK6" s="126"/>
      <c r="AL6" s="126"/>
      <c r="AM6" s="126"/>
      <c r="AN6" s="126"/>
      <c r="AO6" s="126"/>
      <c r="AP6" s="126"/>
      <c r="AQ6" s="5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</row>
    <row r="7" spans="2:54" ht="15" customHeight="1" x14ac:dyDescent="0.25">
      <c r="B7" s="101"/>
      <c r="C7" s="101"/>
      <c r="D7" s="101"/>
      <c r="E7" s="101"/>
      <c r="F7" s="101"/>
      <c r="G7" s="101"/>
      <c r="H7" s="101"/>
      <c r="I7" s="101"/>
      <c r="J7" s="101"/>
      <c r="K7" s="101"/>
      <c r="L7" s="101"/>
      <c r="M7" s="101"/>
      <c r="N7" s="101"/>
      <c r="O7" s="101"/>
      <c r="P7" s="101"/>
      <c r="Q7" s="101"/>
      <c r="R7" s="101"/>
      <c r="S7" s="101"/>
      <c r="T7" s="101"/>
      <c r="U7" s="101"/>
      <c r="W7" s="5"/>
      <c r="X7" s="5"/>
      <c r="Y7" s="27"/>
      <c r="Z7" s="27"/>
      <c r="AA7" s="27"/>
      <c r="AB7" s="27"/>
      <c r="AC7" s="27"/>
      <c r="AD7" s="27"/>
      <c r="AE7" s="27"/>
      <c r="AF7" s="27"/>
      <c r="AG7" s="27"/>
      <c r="AH7" s="27"/>
      <c r="AI7" s="27"/>
      <c r="AJ7" s="27"/>
      <c r="AK7" s="27"/>
      <c r="AL7" s="27"/>
      <c r="AM7" s="27"/>
      <c r="AN7" s="27"/>
      <c r="AO7" s="27"/>
      <c r="AP7" s="27"/>
      <c r="AQ7" s="5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</row>
    <row r="8" spans="2:54" ht="15" customHeight="1" x14ac:dyDescent="0.25">
      <c r="B8" s="101"/>
      <c r="C8" s="101"/>
      <c r="D8" s="101"/>
      <c r="E8" s="101"/>
      <c r="F8" s="101"/>
      <c r="G8" s="101"/>
      <c r="H8" s="101"/>
      <c r="I8" s="101"/>
      <c r="J8" s="101"/>
      <c r="K8" s="101"/>
      <c r="L8" s="101"/>
      <c r="M8" s="101"/>
      <c r="N8" s="101"/>
      <c r="O8" s="101"/>
      <c r="P8" s="101"/>
      <c r="Q8" s="101"/>
      <c r="R8" s="101"/>
      <c r="S8" s="101"/>
      <c r="T8" s="101"/>
      <c r="U8" s="101"/>
      <c r="W8" s="5"/>
      <c r="X8" s="27"/>
      <c r="Y8" s="27"/>
      <c r="Z8" s="27"/>
      <c r="AA8" s="27"/>
      <c r="AB8" s="27"/>
      <c r="AC8" s="27"/>
      <c r="AD8" s="27"/>
      <c r="AE8" s="27"/>
      <c r="AF8" s="27"/>
      <c r="AG8" s="27"/>
      <c r="AH8" s="27"/>
      <c r="AI8" s="27"/>
      <c r="AJ8" s="27"/>
      <c r="AK8" s="27"/>
      <c r="AL8" s="27"/>
      <c r="AM8" s="27"/>
      <c r="AN8" s="27"/>
      <c r="AO8" s="27"/>
      <c r="AP8" s="27"/>
      <c r="AQ8" s="5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</row>
    <row r="9" spans="2:54" ht="12" customHeight="1" x14ac:dyDescent="0.25">
      <c r="B9" s="108"/>
      <c r="C9" s="108"/>
      <c r="D9" s="108"/>
      <c r="E9" s="108"/>
      <c r="F9" s="98" t="s">
        <v>8</v>
      </c>
      <c r="G9" s="98"/>
      <c r="H9" s="98"/>
      <c r="I9" s="98"/>
      <c r="J9" s="99"/>
      <c r="K9" s="99"/>
      <c r="L9" s="99"/>
      <c r="M9" s="99"/>
      <c r="N9" s="98" t="s">
        <v>9</v>
      </c>
      <c r="O9" s="98"/>
      <c r="P9" s="98"/>
      <c r="Q9" s="98"/>
      <c r="R9" s="108"/>
      <c r="S9" s="108"/>
      <c r="T9" s="108"/>
      <c r="U9" s="108"/>
      <c r="W9" s="27"/>
      <c r="X9" s="125" t="s">
        <v>60</v>
      </c>
      <c r="Y9" s="125"/>
      <c r="Z9" s="125"/>
      <c r="AA9" s="125"/>
      <c r="AB9" s="125"/>
      <c r="AC9" s="125"/>
      <c r="AD9" s="125"/>
      <c r="AE9" s="125"/>
      <c r="AF9" s="125"/>
      <c r="AG9" s="125"/>
      <c r="AH9" s="125"/>
      <c r="AI9" s="125"/>
      <c r="AJ9" s="125"/>
      <c r="AK9" s="125"/>
      <c r="AL9" s="125"/>
      <c r="AM9" s="125"/>
      <c r="AN9" s="125"/>
      <c r="AO9" s="125"/>
      <c r="AP9" s="125"/>
      <c r="AQ9" s="5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</row>
    <row r="10" spans="2:54" ht="12" customHeight="1" x14ac:dyDescent="0.25">
      <c r="B10" s="108"/>
      <c r="C10" s="108"/>
      <c r="D10" s="108"/>
      <c r="E10" s="108"/>
      <c r="F10" s="98"/>
      <c r="G10" s="98"/>
      <c r="H10" s="98"/>
      <c r="I10" s="98"/>
      <c r="J10" s="99"/>
      <c r="K10" s="99"/>
      <c r="L10" s="99"/>
      <c r="M10" s="99"/>
      <c r="N10" s="98"/>
      <c r="O10" s="98"/>
      <c r="P10" s="98"/>
      <c r="Q10" s="98"/>
      <c r="R10" s="108"/>
      <c r="S10" s="108"/>
      <c r="T10" s="108"/>
      <c r="U10" s="108"/>
      <c r="W10" s="27"/>
      <c r="X10" s="125"/>
      <c r="Y10" s="125"/>
      <c r="Z10" s="125"/>
      <c r="AA10" s="125"/>
      <c r="AB10" s="125"/>
      <c r="AC10" s="125"/>
      <c r="AD10" s="125"/>
      <c r="AE10" s="125"/>
      <c r="AF10" s="125"/>
      <c r="AG10" s="125"/>
      <c r="AH10" s="125"/>
      <c r="AI10" s="125"/>
      <c r="AJ10" s="125"/>
      <c r="AK10" s="125"/>
      <c r="AL10" s="125"/>
      <c r="AM10" s="125"/>
      <c r="AN10" s="125"/>
      <c r="AO10" s="125"/>
      <c r="AP10" s="125"/>
      <c r="AQ10" s="5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</row>
    <row r="11" spans="2:54" ht="12" customHeight="1" x14ac:dyDescent="0.25">
      <c r="B11" s="109" t="str">
        <f>F29</f>
        <v>Vaše střecha je odvětrána správně. Více o odvětrání v posledním listu.</v>
      </c>
      <c r="C11" s="109"/>
      <c r="D11" s="109"/>
      <c r="E11" s="109"/>
      <c r="F11" s="109"/>
      <c r="G11" s="109"/>
      <c r="H11" s="109"/>
      <c r="I11" s="109"/>
      <c r="J11" s="109"/>
      <c r="K11" s="109"/>
      <c r="L11" s="109"/>
      <c r="M11" s="109"/>
      <c r="N11" s="109"/>
      <c r="O11" s="109"/>
      <c r="P11" s="109"/>
      <c r="Q11" s="109"/>
      <c r="R11" s="109"/>
      <c r="S11" s="109"/>
      <c r="T11" s="109"/>
      <c r="U11" s="109"/>
      <c r="W11" s="27"/>
      <c r="X11" s="125"/>
      <c r="Y11" s="125"/>
      <c r="Z11" s="125"/>
      <c r="AA11" s="125"/>
      <c r="AB11" s="125"/>
      <c r="AC11" s="125"/>
      <c r="AD11" s="125"/>
      <c r="AE11" s="125"/>
      <c r="AF11" s="125"/>
      <c r="AG11" s="125"/>
      <c r="AH11" s="125"/>
      <c r="AI11" s="125"/>
      <c r="AJ11" s="125"/>
      <c r="AK11" s="125"/>
      <c r="AL11" s="125"/>
      <c r="AM11" s="125"/>
      <c r="AN11" s="125"/>
      <c r="AO11" s="125"/>
      <c r="AP11" s="125"/>
      <c r="AQ11" s="5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</row>
    <row r="12" spans="2:54" ht="12" customHeight="1" x14ac:dyDescent="0.25">
      <c r="B12" s="109"/>
      <c r="C12" s="109"/>
      <c r="D12" s="109"/>
      <c r="E12" s="109"/>
      <c r="F12" s="109"/>
      <c r="G12" s="109"/>
      <c r="H12" s="109"/>
      <c r="I12" s="109"/>
      <c r="J12" s="109"/>
      <c r="K12" s="109"/>
      <c r="L12" s="109"/>
      <c r="M12" s="109"/>
      <c r="N12" s="109"/>
      <c r="O12" s="109"/>
      <c r="P12" s="109"/>
      <c r="Q12" s="109"/>
      <c r="R12" s="109"/>
      <c r="S12" s="109"/>
      <c r="T12" s="109"/>
      <c r="U12" s="109"/>
      <c r="W12" s="27"/>
      <c r="X12" s="125"/>
      <c r="Y12" s="125"/>
      <c r="Z12" s="125"/>
      <c r="AA12" s="125"/>
      <c r="AB12" s="125"/>
      <c r="AC12" s="125"/>
      <c r="AD12" s="125"/>
      <c r="AE12" s="125"/>
      <c r="AF12" s="125"/>
      <c r="AG12" s="125"/>
      <c r="AH12" s="125"/>
      <c r="AI12" s="125"/>
      <c r="AJ12" s="125"/>
      <c r="AK12" s="125"/>
      <c r="AL12" s="125"/>
      <c r="AM12" s="125"/>
      <c r="AN12" s="125"/>
      <c r="AO12" s="125"/>
      <c r="AP12" s="125"/>
      <c r="AQ12" s="5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</row>
    <row r="13" spans="2:54" ht="19.899999999999999" customHeight="1" x14ac:dyDescent="0.25">
      <c r="B13" s="110" t="s">
        <v>10</v>
      </c>
      <c r="C13" s="111"/>
      <c r="D13" s="111"/>
      <c r="E13" s="111"/>
      <c r="F13" s="111"/>
      <c r="G13" s="111"/>
      <c r="H13" s="111"/>
      <c r="I13" s="111"/>
      <c r="J13" s="111"/>
      <c r="K13" s="111"/>
      <c r="L13" s="111"/>
      <c r="M13" s="111"/>
      <c r="N13" s="111"/>
      <c r="O13" s="111"/>
      <c r="P13" s="111"/>
      <c r="Q13" s="111"/>
      <c r="R13" s="111"/>
      <c r="S13" s="111"/>
      <c r="T13" s="111"/>
      <c r="U13" s="111"/>
      <c r="W13" s="6"/>
      <c r="X13" s="125"/>
      <c r="Y13" s="125"/>
      <c r="Z13" s="125"/>
      <c r="AA13" s="125"/>
      <c r="AB13" s="125"/>
      <c r="AC13" s="125"/>
      <c r="AD13" s="125"/>
      <c r="AE13" s="125"/>
      <c r="AF13" s="125"/>
      <c r="AG13" s="125"/>
      <c r="AH13" s="125"/>
      <c r="AI13" s="125"/>
      <c r="AJ13" s="125"/>
      <c r="AK13" s="125"/>
      <c r="AL13" s="125"/>
      <c r="AM13" s="125"/>
      <c r="AN13" s="125"/>
      <c r="AO13" s="125"/>
      <c r="AP13" s="125"/>
      <c r="AQ13" s="5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</row>
    <row r="14" spans="2:54" ht="19.899999999999999" customHeight="1" x14ac:dyDescent="0.25">
      <c r="B14" s="111"/>
      <c r="C14" s="111"/>
      <c r="D14" s="111"/>
      <c r="E14" s="111"/>
      <c r="F14" s="111"/>
      <c r="G14" s="111"/>
      <c r="H14" s="111"/>
      <c r="I14" s="111"/>
      <c r="J14" s="111"/>
      <c r="K14" s="111"/>
      <c r="L14" s="111"/>
      <c r="M14" s="111"/>
      <c r="N14" s="111"/>
      <c r="O14" s="111"/>
      <c r="P14" s="111"/>
      <c r="Q14" s="111"/>
      <c r="R14" s="111"/>
      <c r="S14" s="111"/>
      <c r="T14" s="111"/>
      <c r="U14" s="111"/>
      <c r="W14" s="6"/>
      <c r="X14" s="6"/>
      <c r="Y14" s="6"/>
      <c r="Z14" s="6"/>
      <c r="AA14" s="122" t="s">
        <v>144</v>
      </c>
      <c r="AB14" s="115"/>
      <c r="AC14" s="115"/>
      <c r="AD14" s="115"/>
      <c r="AE14" s="115"/>
      <c r="AF14" s="115"/>
      <c r="AG14" s="115"/>
      <c r="AH14" s="115"/>
      <c r="AI14" s="115"/>
      <c r="AJ14" s="115"/>
      <c r="AK14" s="115"/>
      <c r="AL14" s="115"/>
      <c r="AM14" s="115"/>
      <c r="AN14" s="115"/>
      <c r="AO14" s="115"/>
      <c r="AP14" s="115"/>
      <c r="AQ14" s="5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</row>
    <row r="15" spans="2:54" ht="19.899999999999999" customHeight="1" x14ac:dyDescent="0.25">
      <c r="B15" s="117" t="s">
        <v>81</v>
      </c>
      <c r="C15" s="117"/>
      <c r="D15" s="117"/>
      <c r="E15" s="117"/>
      <c r="F15" s="117"/>
      <c r="G15" s="117"/>
      <c r="H15" s="117"/>
      <c r="I15" s="117"/>
      <c r="J15" s="117"/>
      <c r="K15" s="117"/>
      <c r="L15" s="117"/>
      <c r="M15" s="117"/>
      <c r="N15" s="117"/>
      <c r="O15" s="118" t="s">
        <v>11</v>
      </c>
      <c r="P15" s="118"/>
      <c r="Q15" s="119" t="s">
        <v>12</v>
      </c>
      <c r="R15" s="119"/>
      <c r="S15" s="120" t="s">
        <v>13</v>
      </c>
      <c r="T15" s="120"/>
      <c r="U15" s="120"/>
      <c r="W15" s="5"/>
      <c r="X15" s="5"/>
      <c r="Y15" s="5"/>
      <c r="Z15" s="5"/>
      <c r="AA15" s="115"/>
      <c r="AB15" s="115"/>
      <c r="AC15" s="115"/>
      <c r="AD15" s="115"/>
      <c r="AE15" s="115"/>
      <c r="AF15" s="115"/>
      <c r="AG15" s="115"/>
      <c r="AH15" s="115"/>
      <c r="AI15" s="115"/>
      <c r="AJ15" s="115"/>
      <c r="AK15" s="115"/>
      <c r="AL15" s="115"/>
      <c r="AM15" s="115"/>
      <c r="AN15" s="115"/>
      <c r="AO15" s="115"/>
      <c r="AP15" s="115"/>
      <c r="AQ15" s="5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</row>
    <row r="16" spans="2:54" ht="19.899999999999999" customHeight="1" x14ac:dyDescent="0.25">
      <c r="B16" s="92" t="s">
        <v>128</v>
      </c>
      <c r="C16" s="92"/>
      <c r="D16" s="92"/>
      <c r="E16" s="92"/>
      <c r="F16" s="92"/>
      <c r="G16" s="92"/>
      <c r="H16" s="92"/>
      <c r="I16" s="92"/>
      <c r="J16" s="92"/>
      <c r="K16" s="92"/>
      <c r="L16" s="92"/>
      <c r="M16" s="92"/>
      <c r="N16" s="92"/>
      <c r="O16" s="89">
        <f>B27</f>
        <v>0</v>
      </c>
      <c r="P16" s="89"/>
      <c r="Q16" s="90">
        <f t="shared" ref="Q16:Q22" si="0">CEILING(O16,1)</f>
        <v>0</v>
      </c>
      <c r="R16" s="90"/>
      <c r="S16" s="91" t="s">
        <v>14</v>
      </c>
      <c r="T16" s="91"/>
      <c r="U16" s="91"/>
      <c r="W16" s="5"/>
      <c r="X16" s="5"/>
      <c r="Y16" s="5"/>
      <c r="Z16" s="5"/>
      <c r="AA16" s="115"/>
      <c r="AB16" s="115"/>
      <c r="AC16" s="115"/>
      <c r="AD16" s="115"/>
      <c r="AE16" s="115"/>
      <c r="AF16" s="115"/>
      <c r="AG16" s="115"/>
      <c r="AH16" s="115"/>
      <c r="AI16" s="115"/>
      <c r="AJ16" s="115"/>
      <c r="AK16" s="115"/>
      <c r="AL16" s="115"/>
      <c r="AM16" s="115"/>
      <c r="AN16" s="115"/>
      <c r="AO16" s="115"/>
      <c r="AP16" s="115"/>
      <c r="AQ16" s="5"/>
    </row>
    <row r="17" spans="2:43" ht="19.899999999999999" customHeight="1" x14ac:dyDescent="0.25">
      <c r="B17" s="93" t="s">
        <v>101</v>
      </c>
      <c r="C17" s="92"/>
      <c r="D17" s="92"/>
      <c r="E17" s="92"/>
      <c r="F17" s="92"/>
      <c r="G17" s="92"/>
      <c r="H17" s="92"/>
      <c r="I17" s="92"/>
      <c r="J17" s="92"/>
      <c r="K17" s="92"/>
      <c r="L17" s="92"/>
      <c r="M17" s="92"/>
      <c r="N17" s="92"/>
      <c r="O17" s="89">
        <f>E27+H27</f>
        <v>0</v>
      </c>
      <c r="P17" s="89"/>
      <c r="Q17" s="90">
        <f t="shared" si="0"/>
        <v>0</v>
      </c>
      <c r="R17" s="90"/>
      <c r="S17" s="91" t="s">
        <v>15</v>
      </c>
      <c r="T17" s="91"/>
      <c r="U17" s="91"/>
      <c r="W17" s="5"/>
      <c r="X17" s="5"/>
      <c r="Y17" s="5"/>
      <c r="Z17" s="5"/>
      <c r="AA17" s="116"/>
      <c r="AB17" s="116"/>
      <c r="AC17" s="116"/>
      <c r="AD17" s="116"/>
      <c r="AE17" s="116"/>
      <c r="AF17" s="116"/>
      <c r="AG17" s="116"/>
      <c r="AH17" s="116"/>
      <c r="AI17" s="116"/>
      <c r="AJ17" s="116"/>
      <c r="AK17" s="116"/>
      <c r="AL17" s="116"/>
      <c r="AM17" s="116"/>
      <c r="AN17" s="116"/>
      <c r="AO17" s="116"/>
      <c r="AP17" s="116"/>
      <c r="AQ17" s="5"/>
    </row>
    <row r="18" spans="2:43" ht="19.899999999999999" customHeight="1" x14ac:dyDescent="0.25">
      <c r="B18" s="92" t="s">
        <v>90</v>
      </c>
      <c r="C18" s="92"/>
      <c r="D18" s="92"/>
      <c r="E18" s="92"/>
      <c r="F18" s="92"/>
      <c r="G18" s="92"/>
      <c r="H18" s="92"/>
      <c r="I18" s="92"/>
      <c r="J18" s="92"/>
      <c r="K18" s="92"/>
      <c r="L18" s="92"/>
      <c r="M18" s="92"/>
      <c r="N18" s="92"/>
      <c r="O18" s="89">
        <f>K27</f>
        <v>0</v>
      </c>
      <c r="P18" s="89"/>
      <c r="Q18" s="90">
        <f t="shared" si="0"/>
        <v>0</v>
      </c>
      <c r="R18" s="90"/>
      <c r="S18" s="91" t="s">
        <v>142</v>
      </c>
      <c r="T18" s="91"/>
      <c r="U18" s="91"/>
      <c r="W18" s="5"/>
      <c r="X18" s="83" t="s">
        <v>56</v>
      </c>
      <c r="Y18" s="83"/>
      <c r="Z18" s="83"/>
      <c r="AA18" s="83"/>
      <c r="AB18" s="83"/>
      <c r="AC18" s="83"/>
      <c r="AD18" s="83"/>
      <c r="AE18" s="83"/>
      <c r="AF18" s="83"/>
      <c r="AG18" s="83"/>
      <c r="AH18" s="83"/>
      <c r="AI18" s="83"/>
      <c r="AJ18" s="83"/>
      <c r="AK18" s="83"/>
      <c r="AL18" s="83"/>
      <c r="AM18" s="83"/>
      <c r="AN18" s="6"/>
      <c r="AO18" s="6"/>
      <c r="AP18" s="6"/>
      <c r="AQ18" s="5"/>
    </row>
    <row r="19" spans="2:43" ht="19.899999999999999" customHeight="1" x14ac:dyDescent="0.25">
      <c r="B19" s="92" t="s">
        <v>83</v>
      </c>
      <c r="C19" s="92"/>
      <c r="D19" s="92"/>
      <c r="E19" s="92"/>
      <c r="F19" s="92"/>
      <c r="G19" s="92"/>
      <c r="H19" s="92"/>
      <c r="I19" s="92"/>
      <c r="J19" s="92"/>
      <c r="K19" s="92"/>
      <c r="L19" s="92"/>
      <c r="M19" s="92"/>
      <c r="N19" s="92"/>
      <c r="O19" s="89">
        <f>Q27</f>
        <v>0</v>
      </c>
      <c r="P19" s="89"/>
      <c r="Q19" s="90">
        <f t="shared" si="0"/>
        <v>0</v>
      </c>
      <c r="R19" s="90"/>
      <c r="S19" s="91" t="s">
        <v>14</v>
      </c>
      <c r="T19" s="91"/>
      <c r="U19" s="91"/>
      <c r="W19" s="5"/>
      <c r="X19" s="83"/>
      <c r="Y19" s="83"/>
      <c r="Z19" s="83"/>
      <c r="AA19" s="83"/>
      <c r="AB19" s="83"/>
      <c r="AC19" s="83"/>
      <c r="AD19" s="83"/>
      <c r="AE19" s="83"/>
      <c r="AF19" s="83"/>
      <c r="AG19" s="83"/>
      <c r="AH19" s="83"/>
      <c r="AI19" s="83"/>
      <c r="AJ19" s="83"/>
      <c r="AK19" s="83"/>
      <c r="AL19" s="83"/>
      <c r="AM19" s="83"/>
      <c r="AN19" s="5"/>
      <c r="AO19" s="5"/>
      <c r="AP19" s="5"/>
      <c r="AQ19" s="5"/>
    </row>
    <row r="20" spans="2:43" ht="19.899999999999999" customHeight="1" x14ac:dyDescent="0.25">
      <c r="B20" s="93" t="s">
        <v>130</v>
      </c>
      <c r="C20" s="92"/>
      <c r="D20" s="92"/>
      <c r="E20" s="92"/>
      <c r="F20" s="92"/>
      <c r="G20" s="92"/>
      <c r="H20" s="92"/>
      <c r="I20" s="92"/>
      <c r="J20" s="92"/>
      <c r="K20" s="92"/>
      <c r="L20" s="92"/>
      <c r="M20" s="92"/>
      <c r="N20" s="92"/>
      <c r="O20" s="89">
        <f>N27</f>
        <v>0</v>
      </c>
      <c r="P20" s="89"/>
      <c r="Q20" s="90">
        <f t="shared" si="0"/>
        <v>0</v>
      </c>
      <c r="R20" s="90"/>
      <c r="S20" s="91" t="s">
        <v>14</v>
      </c>
      <c r="T20" s="91"/>
      <c r="U20" s="91"/>
      <c r="W20" s="5"/>
      <c r="X20" s="83"/>
      <c r="Y20" s="83"/>
      <c r="Z20" s="83"/>
      <c r="AA20" s="83"/>
      <c r="AB20" s="83"/>
      <c r="AC20" s="83"/>
      <c r="AD20" s="83"/>
      <c r="AE20" s="83"/>
      <c r="AF20" s="83"/>
      <c r="AG20" s="83"/>
      <c r="AH20" s="83"/>
      <c r="AI20" s="83"/>
      <c r="AJ20" s="83"/>
      <c r="AK20" s="83"/>
      <c r="AL20" s="83"/>
      <c r="AM20" s="83"/>
      <c r="AN20" s="5"/>
      <c r="AO20" s="5"/>
      <c r="AP20" s="5"/>
      <c r="AQ20" s="5"/>
    </row>
    <row r="21" spans="2:43" ht="19.899999999999999" customHeight="1" x14ac:dyDescent="0.25">
      <c r="B21" s="92" t="s">
        <v>84</v>
      </c>
      <c r="C21" s="92"/>
      <c r="D21" s="92"/>
      <c r="E21" s="92"/>
      <c r="F21" s="92"/>
      <c r="G21" s="92"/>
      <c r="H21" s="92"/>
      <c r="I21" s="92"/>
      <c r="J21" s="92"/>
      <c r="K21" s="92"/>
      <c r="L21" s="92"/>
      <c r="M21" s="92"/>
      <c r="N21" s="92"/>
      <c r="O21" s="89">
        <f>T27</f>
        <v>0</v>
      </c>
      <c r="P21" s="89"/>
      <c r="Q21" s="90">
        <f t="shared" si="0"/>
        <v>0</v>
      </c>
      <c r="R21" s="90"/>
      <c r="S21" s="91" t="s">
        <v>1</v>
      </c>
      <c r="T21" s="91"/>
      <c r="U21" s="91"/>
      <c r="W21" s="5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  <c r="AM21" s="6"/>
      <c r="AN21" s="5"/>
      <c r="AO21" s="5"/>
      <c r="AP21" s="5"/>
      <c r="AQ21" s="5"/>
    </row>
    <row r="22" spans="2:43" ht="19.899999999999999" customHeight="1" x14ac:dyDescent="0.25">
      <c r="B22" s="113" t="s">
        <v>152</v>
      </c>
      <c r="C22" s="92"/>
      <c r="D22" s="92"/>
      <c r="E22" s="92"/>
      <c r="F22" s="92"/>
      <c r="G22" s="92"/>
      <c r="H22" s="92"/>
      <c r="I22" s="92"/>
      <c r="J22" s="92"/>
      <c r="K22" s="92"/>
      <c r="L22" s="92"/>
      <c r="M22" s="92"/>
      <c r="N22" s="92"/>
      <c r="O22" s="89">
        <f>W27</f>
        <v>0</v>
      </c>
      <c r="P22" s="89"/>
      <c r="Q22" s="90">
        <f t="shared" si="0"/>
        <v>0</v>
      </c>
      <c r="R22" s="90"/>
      <c r="S22" s="91" t="s">
        <v>16</v>
      </c>
      <c r="T22" s="91"/>
      <c r="U22" s="91"/>
      <c r="W22" s="5"/>
      <c r="X22" s="6"/>
      <c r="Y22" s="6"/>
      <c r="Z22" s="6"/>
      <c r="AA22" s="81" t="s">
        <v>133</v>
      </c>
      <c r="AB22" s="81"/>
      <c r="AC22" s="81"/>
      <c r="AD22" s="81"/>
      <c r="AE22" s="81"/>
      <c r="AF22" s="81"/>
      <c r="AG22" s="81"/>
      <c r="AH22" s="81"/>
      <c r="AI22" s="81"/>
      <c r="AJ22" s="81"/>
      <c r="AK22" s="81"/>
      <c r="AL22" s="81"/>
      <c r="AM22" s="81"/>
      <c r="AN22" s="5"/>
      <c r="AO22" s="5"/>
      <c r="AP22" s="5"/>
      <c r="AQ22" s="5"/>
    </row>
    <row r="23" spans="2:43" ht="23.25" customHeight="1" x14ac:dyDescent="0.25"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5"/>
      <c r="X23" s="5"/>
      <c r="Y23" s="7"/>
      <c r="Z23" s="7"/>
      <c r="AA23" s="81"/>
      <c r="AB23" s="81"/>
      <c r="AC23" s="81"/>
      <c r="AD23" s="81"/>
      <c r="AE23" s="81"/>
      <c r="AF23" s="81"/>
      <c r="AG23" s="81"/>
      <c r="AH23" s="81"/>
      <c r="AI23" s="81"/>
      <c r="AJ23" s="81"/>
      <c r="AK23" s="81"/>
      <c r="AL23" s="81"/>
      <c r="AM23" s="81"/>
      <c r="AN23" s="5"/>
      <c r="AO23" s="5"/>
      <c r="AP23" s="5"/>
      <c r="AQ23" s="5"/>
    </row>
    <row r="24" spans="2:43" ht="19.899999999999999" hidden="1" customHeight="1" x14ac:dyDescent="0.25">
      <c r="B24" s="88" t="s">
        <v>17</v>
      </c>
      <c r="C24" s="88"/>
      <c r="D24" s="88"/>
      <c r="E24" s="88"/>
      <c r="F24" s="88"/>
      <c r="G24" s="88"/>
      <c r="H24" s="88"/>
      <c r="I24" s="88"/>
      <c r="J24" s="88"/>
      <c r="K24" s="88"/>
      <c r="L24" s="88"/>
      <c r="M24" s="88"/>
      <c r="N24" s="88"/>
      <c r="O24" s="88"/>
      <c r="P24" s="88"/>
      <c r="Q24" s="88"/>
      <c r="R24" s="88"/>
      <c r="S24" s="88"/>
      <c r="T24" s="88"/>
      <c r="U24" s="88"/>
      <c r="V24" s="88"/>
      <c r="W24" s="88"/>
      <c r="X24" s="88"/>
      <c r="Y24" s="88"/>
      <c r="Z24" s="8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Q24" s="5"/>
    </row>
    <row r="25" spans="2:43" ht="19.899999999999999" hidden="1" customHeight="1" x14ac:dyDescent="0.25">
      <c r="B25" s="85" t="s">
        <v>18</v>
      </c>
      <c r="C25" s="85"/>
      <c r="D25" s="85"/>
      <c r="E25" s="85" t="s">
        <v>113</v>
      </c>
      <c r="F25" s="85"/>
      <c r="G25" s="85"/>
      <c r="H25" s="85" t="s">
        <v>114</v>
      </c>
      <c r="I25" s="85"/>
      <c r="J25" s="85"/>
      <c r="K25" s="85" t="s">
        <v>115</v>
      </c>
      <c r="L25" s="85"/>
      <c r="M25" s="85"/>
      <c r="N25" s="85" t="s">
        <v>22</v>
      </c>
      <c r="O25" s="85"/>
      <c r="P25" s="85"/>
      <c r="Q25" s="85" t="s">
        <v>23</v>
      </c>
      <c r="R25" s="85"/>
      <c r="S25" s="85"/>
      <c r="T25" s="85" t="s">
        <v>24</v>
      </c>
      <c r="U25" s="85"/>
      <c r="V25" s="85"/>
      <c r="W25" s="85" t="s">
        <v>25</v>
      </c>
      <c r="X25" s="85"/>
      <c r="Y25" s="85"/>
      <c r="Z25" s="8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Q25" s="5"/>
    </row>
    <row r="26" spans="2:43" ht="19.899999999999999" hidden="1" customHeight="1" thickBot="1" x14ac:dyDescent="0.3">
      <c r="B26" s="86"/>
      <c r="C26" s="86"/>
      <c r="D26" s="86"/>
      <c r="E26" s="86"/>
      <c r="F26" s="86"/>
      <c r="G26" s="86"/>
      <c r="H26" s="86"/>
      <c r="I26" s="86"/>
      <c r="J26" s="86"/>
      <c r="K26" s="86"/>
      <c r="L26" s="86"/>
      <c r="M26" s="86"/>
      <c r="N26" s="86"/>
      <c r="O26" s="86"/>
      <c r="P26" s="86"/>
      <c r="Q26" s="86"/>
      <c r="R26" s="86"/>
      <c r="S26" s="86"/>
      <c r="T26" s="86"/>
      <c r="U26" s="86"/>
      <c r="V26" s="86"/>
      <c r="W26" s="86"/>
      <c r="X26" s="86"/>
      <c r="Y26" s="86"/>
      <c r="Z26" s="8"/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9"/>
      <c r="AL26" s="9"/>
      <c r="AM26" s="9"/>
      <c r="AQ26" s="5"/>
    </row>
    <row r="27" spans="2:43" ht="19.899999999999999" hidden="1" customHeight="1" thickTop="1" x14ac:dyDescent="0.25">
      <c r="B27" s="87">
        <f>B6*1.1/30</f>
        <v>0</v>
      </c>
      <c r="C27" s="87"/>
      <c r="D27" s="87"/>
      <c r="E27" s="87">
        <f>F6/22</f>
        <v>0</v>
      </c>
      <c r="F27" s="87"/>
      <c r="G27" s="87"/>
      <c r="H27" s="87">
        <f>B6*1.1/3</f>
        <v>0</v>
      </c>
      <c r="I27" s="87"/>
      <c r="J27" s="87"/>
      <c r="K27" s="87">
        <f>J6/8.8</f>
        <v>0</v>
      </c>
      <c r="L27" s="87"/>
      <c r="M27" s="87"/>
      <c r="N27" s="87">
        <f>N6/6</f>
        <v>0</v>
      </c>
      <c r="O27" s="87"/>
      <c r="P27" s="87"/>
      <c r="Q27" s="87">
        <f>R6*1.1/7.5</f>
        <v>0</v>
      </c>
      <c r="R27" s="87"/>
      <c r="S27" s="87"/>
      <c r="T27" s="87">
        <f>B6*28*1.1/582</f>
        <v>0</v>
      </c>
      <c r="U27" s="87"/>
      <c r="V27" s="87"/>
      <c r="W27" s="87">
        <f>B6/17</f>
        <v>0</v>
      </c>
      <c r="X27" s="87"/>
      <c r="Y27" s="87"/>
      <c r="Z27" s="8"/>
      <c r="AA27" s="9"/>
      <c r="AB27" s="9"/>
      <c r="AC27" s="9"/>
      <c r="AD27" s="9"/>
      <c r="AE27" s="9"/>
      <c r="AF27" s="9"/>
      <c r="AG27" s="9"/>
      <c r="AH27" s="9"/>
      <c r="AI27" s="9"/>
      <c r="AJ27" s="9"/>
      <c r="AK27" s="9"/>
      <c r="AL27" s="9"/>
      <c r="AM27" s="9"/>
      <c r="AQ27" s="5"/>
    </row>
    <row r="28" spans="2:43" ht="19.899999999999999" hidden="1" customHeight="1" x14ac:dyDescent="0.25">
      <c r="B28" s="77" t="s">
        <v>26</v>
      </c>
      <c r="C28" s="77"/>
      <c r="D28" s="77"/>
      <c r="E28" s="77" t="s">
        <v>27</v>
      </c>
      <c r="F28" s="77"/>
      <c r="G28" s="77"/>
      <c r="H28" s="77" t="s">
        <v>27</v>
      </c>
      <c r="I28" s="77"/>
      <c r="J28" s="77"/>
      <c r="K28" s="77" t="s">
        <v>27</v>
      </c>
      <c r="L28" s="77"/>
      <c r="M28" s="77"/>
      <c r="N28" s="77" t="s">
        <v>28</v>
      </c>
      <c r="O28" s="77"/>
      <c r="P28" s="77"/>
      <c r="Q28" s="77" t="s">
        <v>29</v>
      </c>
      <c r="R28" s="77"/>
      <c r="S28" s="77"/>
      <c r="T28" s="77" t="s">
        <v>0</v>
      </c>
      <c r="U28" s="77"/>
      <c r="V28" s="77"/>
      <c r="W28" s="77" t="s">
        <v>30</v>
      </c>
      <c r="X28" s="77"/>
      <c r="Y28" s="77"/>
      <c r="Z28" s="8"/>
      <c r="AA28" s="9"/>
      <c r="AB28" s="9"/>
      <c r="AC28" s="9"/>
      <c r="AD28" s="9"/>
      <c r="AE28" s="9"/>
      <c r="AF28" s="9"/>
      <c r="AG28" s="9"/>
      <c r="AH28" s="9"/>
      <c r="AI28" s="9"/>
      <c r="AJ28" s="9"/>
      <c r="AK28" s="9"/>
      <c r="AL28" s="9"/>
      <c r="AM28" s="9"/>
      <c r="AQ28" s="5"/>
    </row>
    <row r="29" spans="2:43" s="4" customFormat="1" ht="19.899999999999999" hidden="1" customHeight="1" x14ac:dyDescent="0.25">
      <c r="B29" s="78">
        <f>B6/300*10000/2/275</f>
        <v>0</v>
      </c>
      <c r="C29" s="78"/>
      <c r="D29" s="78"/>
      <c r="E29" s="78"/>
      <c r="F29" s="79" t="str">
        <f>IF(N6&lt;B29, "POZOR Nedostatečně odvětráno! Více na posledním listu anebo na www.iko.cz", "Vaše střecha je odvětrána správně. Více o odvětrání v posledním listu.")</f>
        <v>Vaše střecha je odvětrána správně. Více o odvětrání v posledním listu.</v>
      </c>
      <c r="G29" s="79"/>
      <c r="H29" s="79"/>
      <c r="I29" s="79"/>
      <c r="J29" s="79"/>
      <c r="K29" s="79"/>
      <c r="L29" s="79"/>
      <c r="M29" s="79"/>
      <c r="N29" s="79"/>
      <c r="O29" s="79"/>
      <c r="P29" s="79"/>
      <c r="Q29" s="79"/>
      <c r="R29" s="79"/>
      <c r="S29" s="79"/>
      <c r="T29" s="79"/>
      <c r="U29" s="79"/>
      <c r="V29" s="79"/>
      <c r="W29" s="79"/>
      <c r="X29" s="79"/>
      <c r="Y29" s="79"/>
      <c r="Z29" s="8"/>
      <c r="AA29" s="9"/>
      <c r="AB29" s="9"/>
      <c r="AC29" s="9"/>
      <c r="AD29" s="9"/>
      <c r="AE29" s="9"/>
      <c r="AF29" s="9"/>
      <c r="AG29" s="9"/>
      <c r="AH29" s="9"/>
      <c r="AI29" s="9"/>
      <c r="AJ29" s="9"/>
      <c r="AK29" s="9"/>
      <c r="AL29" s="9"/>
      <c r="AM29" s="9"/>
      <c r="AQ29" s="5"/>
    </row>
    <row r="30" spans="2:43" ht="19.899999999999999" hidden="1" customHeight="1" x14ac:dyDescent="0.25">
      <c r="Z30" s="8"/>
      <c r="AA30" s="9"/>
      <c r="AB30" s="9"/>
      <c r="AC30" s="9"/>
      <c r="AD30" s="9"/>
      <c r="AE30" s="9"/>
      <c r="AF30" s="9"/>
      <c r="AG30" s="9"/>
      <c r="AH30" s="9"/>
      <c r="AI30" s="9"/>
      <c r="AJ30" s="9"/>
      <c r="AK30" s="9"/>
      <c r="AL30" s="9"/>
      <c r="AM30" s="9"/>
      <c r="AQ30" s="5"/>
    </row>
    <row r="31" spans="2:43" ht="17.45" customHeight="1" x14ac:dyDescent="0.25">
      <c r="B31" s="80" t="s">
        <v>32</v>
      </c>
      <c r="C31" s="80"/>
      <c r="D31" s="80"/>
      <c r="E31" s="80"/>
      <c r="F31" s="80"/>
      <c r="G31" s="80"/>
      <c r="H31" s="80"/>
      <c r="I31" s="80"/>
      <c r="J31" s="80"/>
      <c r="K31" s="80"/>
      <c r="L31" s="80"/>
      <c r="M31" s="80"/>
      <c r="N31" s="80"/>
      <c r="O31" s="80"/>
      <c r="P31" s="80"/>
      <c r="Q31" s="80"/>
      <c r="R31" s="80"/>
      <c r="S31" s="80"/>
      <c r="T31" s="80"/>
      <c r="U31" s="80"/>
      <c r="V31" s="10"/>
      <c r="W31" s="11"/>
      <c r="X31" s="11"/>
      <c r="Y31" s="11"/>
      <c r="Z31" s="7"/>
      <c r="AA31" s="12"/>
      <c r="AB31" s="12"/>
      <c r="AC31" s="12"/>
      <c r="AD31" s="12"/>
      <c r="AE31" s="12"/>
      <c r="AF31" s="12"/>
      <c r="AG31" s="12"/>
      <c r="AH31" s="12"/>
      <c r="AI31" s="12"/>
      <c r="AJ31" s="12"/>
      <c r="AK31" s="12"/>
      <c r="AL31" s="12"/>
      <c r="AM31" s="12"/>
      <c r="AN31" s="5"/>
      <c r="AO31" s="5"/>
      <c r="AP31" s="5"/>
      <c r="AQ31" s="5"/>
    </row>
    <row r="32" spans="2:43" ht="22.5" customHeight="1" x14ac:dyDescent="0.25">
      <c r="B32" s="82" t="s">
        <v>57</v>
      </c>
      <c r="C32" s="82"/>
      <c r="D32" s="82"/>
      <c r="E32" s="82"/>
      <c r="F32" s="82"/>
      <c r="G32" s="82"/>
      <c r="H32" s="82"/>
      <c r="I32" s="82"/>
      <c r="J32" s="82"/>
      <c r="K32" s="82"/>
      <c r="L32" s="82"/>
      <c r="M32" s="82"/>
      <c r="N32" s="82"/>
      <c r="O32" s="82"/>
      <c r="P32" s="82"/>
      <c r="Q32" s="82"/>
      <c r="R32" s="82"/>
      <c r="S32" s="82"/>
      <c r="T32" s="82"/>
      <c r="U32" s="82"/>
      <c r="V32" s="13"/>
      <c r="W32" s="14"/>
      <c r="X32" s="14"/>
      <c r="Y32" s="14"/>
      <c r="Z32" s="7"/>
      <c r="AA32" s="81" t="s">
        <v>55</v>
      </c>
      <c r="AB32" s="81"/>
      <c r="AC32" s="81"/>
      <c r="AD32" s="81"/>
      <c r="AE32" s="81"/>
      <c r="AF32" s="81"/>
      <c r="AG32" s="81"/>
      <c r="AH32" s="81"/>
      <c r="AI32" s="81"/>
      <c r="AJ32" s="81"/>
      <c r="AK32" s="81"/>
      <c r="AL32" s="81"/>
      <c r="AM32" s="81"/>
      <c r="AN32" s="81"/>
      <c r="AO32" s="81"/>
      <c r="AP32" s="81"/>
      <c r="AQ32" s="5"/>
    </row>
    <row r="33" spans="2:43" ht="27" customHeight="1" x14ac:dyDescent="0.25">
      <c r="B33" s="82" t="s">
        <v>58</v>
      </c>
      <c r="C33" s="82"/>
      <c r="D33" s="82"/>
      <c r="E33" s="82"/>
      <c r="F33" s="82"/>
      <c r="G33" s="82"/>
      <c r="H33" s="82"/>
      <c r="I33" s="82"/>
      <c r="J33" s="82"/>
      <c r="K33" s="82"/>
      <c r="L33" s="82"/>
      <c r="M33" s="82"/>
      <c r="N33" s="82"/>
      <c r="O33" s="82"/>
      <c r="P33" s="82"/>
      <c r="Q33" s="82"/>
      <c r="R33" s="82"/>
      <c r="S33" s="82"/>
      <c r="T33" s="82"/>
      <c r="U33" s="82"/>
      <c r="W33" s="5"/>
      <c r="X33" s="5"/>
      <c r="Y33" s="5"/>
      <c r="Z33" s="5"/>
      <c r="AA33" s="81"/>
      <c r="AB33" s="81"/>
      <c r="AC33" s="81"/>
      <c r="AD33" s="81"/>
      <c r="AE33" s="81"/>
      <c r="AF33" s="81"/>
      <c r="AG33" s="81"/>
      <c r="AH33" s="81"/>
      <c r="AI33" s="81"/>
      <c r="AJ33" s="81"/>
      <c r="AK33" s="81"/>
      <c r="AL33" s="81"/>
      <c r="AM33" s="81"/>
      <c r="AN33" s="81"/>
      <c r="AO33" s="81"/>
      <c r="AP33" s="81"/>
      <c r="AQ33" s="5"/>
    </row>
    <row r="34" spans="2:43" ht="19.899999999999999" customHeight="1" x14ac:dyDescent="0.25">
      <c r="B34" s="82"/>
      <c r="C34" s="82"/>
      <c r="D34" s="82"/>
      <c r="E34" s="82"/>
      <c r="F34" s="82"/>
      <c r="G34" s="82"/>
      <c r="H34" s="82"/>
      <c r="I34" s="82"/>
      <c r="J34" s="82"/>
      <c r="K34" s="82"/>
      <c r="L34" s="82"/>
      <c r="M34" s="82"/>
      <c r="N34" s="82"/>
      <c r="O34" s="82"/>
      <c r="P34" s="82"/>
      <c r="Q34" s="82"/>
      <c r="R34" s="82"/>
      <c r="S34" s="82"/>
      <c r="T34" s="82"/>
      <c r="U34" s="82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</row>
    <row r="35" spans="2:43" ht="24" customHeight="1" x14ac:dyDescent="0.25">
      <c r="B35" s="82" t="s">
        <v>59</v>
      </c>
      <c r="C35" s="82"/>
      <c r="D35" s="82"/>
      <c r="E35" s="82"/>
      <c r="F35" s="82"/>
      <c r="G35" s="82"/>
      <c r="H35" s="82"/>
      <c r="I35" s="82"/>
      <c r="J35" s="82"/>
      <c r="K35" s="82"/>
      <c r="L35" s="82"/>
      <c r="M35" s="82"/>
      <c r="N35" s="82"/>
      <c r="O35" s="82"/>
      <c r="P35" s="82"/>
      <c r="Q35" s="82"/>
      <c r="R35" s="82"/>
      <c r="S35" s="82"/>
      <c r="T35" s="82"/>
      <c r="U35" s="82"/>
      <c r="W35" s="5"/>
      <c r="X35" s="83" t="s">
        <v>54</v>
      </c>
      <c r="Y35" s="83"/>
      <c r="Z35" s="83"/>
      <c r="AA35" s="83"/>
      <c r="AB35" s="83"/>
      <c r="AC35" s="83"/>
      <c r="AD35" s="83"/>
      <c r="AE35" s="83"/>
      <c r="AF35" s="83"/>
      <c r="AG35" s="83"/>
      <c r="AH35" s="83"/>
      <c r="AI35" s="83"/>
      <c r="AJ35" s="83"/>
      <c r="AK35" s="83"/>
      <c r="AL35" s="83"/>
      <c r="AM35" s="5"/>
      <c r="AN35" s="5"/>
      <c r="AO35" s="5"/>
      <c r="AP35" s="5"/>
      <c r="AQ35" s="5"/>
    </row>
    <row r="36" spans="2:43" ht="24.75" customHeight="1" x14ac:dyDescent="0.25">
      <c r="B36" s="82" t="s">
        <v>147</v>
      </c>
      <c r="C36" s="82"/>
      <c r="D36" s="82"/>
      <c r="E36" s="82"/>
      <c r="F36" s="82"/>
      <c r="G36" s="82"/>
      <c r="H36" s="82"/>
      <c r="I36" s="82"/>
      <c r="J36" s="82"/>
      <c r="K36" s="82"/>
      <c r="L36" s="82"/>
      <c r="M36" s="82"/>
      <c r="N36" s="82"/>
      <c r="O36" s="82"/>
      <c r="P36" s="82"/>
      <c r="Q36" s="82"/>
      <c r="R36" s="82"/>
      <c r="S36" s="82"/>
      <c r="T36" s="82"/>
      <c r="U36" s="82"/>
      <c r="W36" s="5"/>
      <c r="X36" s="83"/>
      <c r="Y36" s="83"/>
      <c r="Z36" s="83"/>
      <c r="AA36" s="83"/>
      <c r="AB36" s="83"/>
      <c r="AC36" s="83"/>
      <c r="AD36" s="83"/>
      <c r="AE36" s="83"/>
      <c r="AF36" s="83"/>
      <c r="AG36" s="83"/>
      <c r="AH36" s="83"/>
      <c r="AI36" s="83"/>
      <c r="AJ36" s="83"/>
      <c r="AK36" s="83"/>
      <c r="AL36" s="83"/>
      <c r="AM36" s="5"/>
      <c r="AN36" s="5"/>
      <c r="AO36" s="5"/>
      <c r="AP36" s="5"/>
      <c r="AQ36" s="5"/>
    </row>
    <row r="37" spans="2:43" ht="19.899999999999999" customHeight="1" x14ac:dyDescent="0.25">
      <c r="B37" s="84" t="s">
        <v>31</v>
      </c>
      <c r="C37" s="84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</row>
    <row r="38" spans="2:43" ht="19.899999999999999" customHeight="1" x14ac:dyDescent="0.25"/>
    <row r="39" spans="2:43" ht="19.899999999999999" customHeight="1" x14ac:dyDescent="0.25"/>
    <row r="40" spans="2:43" ht="19.899999999999999" customHeight="1" x14ac:dyDescent="0.25"/>
    <row r="41" spans="2:43" ht="19.899999999999999" customHeight="1" x14ac:dyDescent="0.25"/>
    <row r="42" spans="2:43" ht="19.899999999999999" customHeight="1" x14ac:dyDescent="0.25"/>
    <row r="43" spans="2:43" ht="19.899999999999999" customHeight="1" x14ac:dyDescent="0.25"/>
    <row r="44" spans="2:43" ht="19.899999999999999" customHeight="1" x14ac:dyDescent="0.25"/>
    <row r="45" spans="2:43" ht="19.899999999999999" customHeight="1" x14ac:dyDescent="0.25"/>
    <row r="46" spans="2:43" ht="19.899999999999999" customHeight="1" x14ac:dyDescent="0.25"/>
    <row r="47" spans="2:43" ht="19.899999999999999" customHeight="1" x14ac:dyDescent="0.25"/>
    <row r="48" spans="2:43" ht="19.899999999999999" customHeight="1" x14ac:dyDescent="0.25"/>
    <row r="49" ht="19.899999999999999" customHeight="1" x14ac:dyDescent="0.25"/>
    <row r="50" ht="19.899999999999999" customHeight="1" x14ac:dyDescent="0.25"/>
    <row r="51" ht="19.899999999999999" customHeight="1" x14ac:dyDescent="0.25"/>
    <row r="52" ht="19.899999999999999" customHeight="1" x14ac:dyDescent="0.25"/>
    <row r="53" ht="19.899999999999999" customHeight="1" x14ac:dyDescent="0.25"/>
    <row r="54" ht="19.899999999999999" customHeight="1" x14ac:dyDescent="0.25"/>
    <row r="55" ht="19.899999999999999" customHeight="1" x14ac:dyDescent="0.25"/>
    <row r="56" ht="19.899999999999999" customHeight="1" x14ac:dyDescent="0.25"/>
    <row r="57" ht="19.899999999999999" customHeight="1" x14ac:dyDescent="0.25"/>
    <row r="58" ht="19.899999999999999" customHeight="1" x14ac:dyDescent="0.25"/>
    <row r="59" ht="19.899999999999999" customHeight="1" x14ac:dyDescent="0.25"/>
    <row r="60" ht="19.899999999999999" customHeight="1" x14ac:dyDescent="0.25"/>
    <row r="61" ht="19.899999999999999" customHeight="1" x14ac:dyDescent="0.25"/>
    <row r="62" ht="19.899999999999999" customHeight="1" x14ac:dyDescent="0.25"/>
    <row r="63" ht="19.899999999999999" customHeight="1" x14ac:dyDescent="0.25"/>
    <row r="64" ht="19.899999999999999" customHeight="1" x14ac:dyDescent="0.25"/>
    <row r="65" ht="19.899999999999999" customHeight="1" x14ac:dyDescent="0.25"/>
    <row r="66" ht="19.899999999999999" customHeight="1" x14ac:dyDescent="0.25"/>
    <row r="67" ht="19.899999999999999" customHeight="1" x14ac:dyDescent="0.25"/>
    <row r="68" ht="19.899999999999999" customHeight="1" x14ac:dyDescent="0.25"/>
    <row r="69" ht="19.899999999999999" customHeight="1" x14ac:dyDescent="0.25"/>
    <row r="70" ht="19.899999999999999" customHeight="1" x14ac:dyDescent="0.25"/>
    <row r="71" ht="19.899999999999999" customHeight="1" x14ac:dyDescent="0.25"/>
    <row r="72" ht="19.899999999999999" customHeight="1" x14ac:dyDescent="0.25"/>
    <row r="73" ht="19.899999999999999" customHeight="1" x14ac:dyDescent="0.25"/>
    <row r="74" ht="19.899999999999999" customHeight="1" x14ac:dyDescent="0.25"/>
    <row r="75" ht="19.899999999999999" customHeight="1" x14ac:dyDescent="0.25"/>
    <row r="76" ht="19.899999999999999" customHeight="1" x14ac:dyDescent="0.25"/>
    <row r="77" ht="19.899999999999999" customHeight="1" x14ac:dyDescent="0.25"/>
    <row r="78" ht="19.899999999999999" customHeight="1" x14ac:dyDescent="0.25"/>
    <row r="79" ht="19.899999999999999" customHeight="1" x14ac:dyDescent="0.25"/>
    <row r="80" ht="19.899999999999999" customHeight="1" x14ac:dyDescent="0.25"/>
    <row r="81" ht="19.899999999999999" customHeight="1" x14ac:dyDescent="0.25"/>
    <row r="82" ht="19.899999999999999" customHeight="1" x14ac:dyDescent="0.25"/>
    <row r="83" ht="19.899999999999999" customHeight="1" x14ac:dyDescent="0.25"/>
    <row r="84" ht="19.899999999999999" customHeight="1" x14ac:dyDescent="0.25"/>
    <row r="85" ht="19.899999999999999" customHeight="1" x14ac:dyDescent="0.25"/>
    <row r="86" ht="19.899999999999999" customHeight="1" x14ac:dyDescent="0.25"/>
    <row r="87" ht="19.899999999999999" customHeight="1" x14ac:dyDescent="0.25"/>
    <row r="88" ht="19.899999999999999" customHeight="1" x14ac:dyDescent="0.25"/>
    <row r="89" ht="19.899999999999999" customHeight="1" x14ac:dyDescent="0.25"/>
    <row r="90" ht="19.899999999999999" customHeight="1" x14ac:dyDescent="0.25"/>
    <row r="91" ht="19.899999999999999" customHeight="1" x14ac:dyDescent="0.25"/>
    <row r="92" ht="19.899999999999999" customHeight="1" x14ac:dyDescent="0.25"/>
    <row r="93" ht="19.899999999999999" customHeight="1" x14ac:dyDescent="0.25"/>
    <row r="94" ht="19.899999999999999" customHeight="1" x14ac:dyDescent="0.25"/>
    <row r="95" ht="19.899999999999999" customHeight="1" x14ac:dyDescent="0.25"/>
    <row r="96" ht="19.899999999999999" customHeight="1" x14ac:dyDescent="0.25"/>
    <row r="97" ht="19.899999999999999" customHeight="1" x14ac:dyDescent="0.25"/>
    <row r="98" ht="19.899999999999999" customHeight="1" x14ac:dyDescent="0.25"/>
    <row r="99" ht="19.899999999999999" customHeight="1" x14ac:dyDescent="0.25"/>
    <row r="100" ht="19.899999999999999" customHeight="1" x14ac:dyDescent="0.25"/>
    <row r="101" ht="19.899999999999999" customHeight="1" x14ac:dyDescent="0.25"/>
    <row r="102" ht="19.899999999999999" customHeight="1" x14ac:dyDescent="0.25"/>
    <row r="103" ht="19.899999999999999" customHeight="1" x14ac:dyDescent="0.25"/>
    <row r="104" ht="19.899999999999999" customHeight="1" x14ac:dyDescent="0.25"/>
    <row r="105" ht="19.899999999999999" customHeight="1" x14ac:dyDescent="0.25"/>
    <row r="106" ht="19.899999999999999" customHeight="1" x14ac:dyDescent="0.25"/>
    <row r="107" ht="19.899999999999999" customHeight="1" x14ac:dyDescent="0.25"/>
    <row r="108" ht="19.899999999999999" customHeight="1" x14ac:dyDescent="0.25"/>
    <row r="109" ht="19.899999999999999" customHeight="1" x14ac:dyDescent="0.25"/>
    <row r="110" ht="19.899999999999999" customHeight="1" x14ac:dyDescent="0.25"/>
    <row r="111" ht="19.899999999999999" customHeight="1" x14ac:dyDescent="0.25"/>
    <row r="112" ht="19.899999999999999" customHeight="1" x14ac:dyDescent="0.25"/>
    <row r="113" ht="19.899999999999999" customHeight="1" x14ac:dyDescent="0.25"/>
    <row r="114" ht="19.899999999999999" customHeight="1" x14ac:dyDescent="0.25"/>
    <row r="115" ht="19.899999999999999" customHeight="1" x14ac:dyDescent="0.25"/>
    <row r="116" ht="19.899999999999999" customHeight="1" x14ac:dyDescent="0.25"/>
    <row r="117" ht="19.899999999999999" customHeight="1" x14ac:dyDescent="0.25"/>
    <row r="118" ht="19.899999999999999" customHeight="1" x14ac:dyDescent="0.25"/>
    <row r="119" ht="19.899999999999999" customHeight="1" x14ac:dyDescent="0.25"/>
  </sheetData>
  <mergeCells count="91">
    <mergeCell ref="R6:U8"/>
    <mergeCell ref="X9:AP13"/>
    <mergeCell ref="B11:U12"/>
    <mergeCell ref="B2:U3"/>
    <mergeCell ref="W2:AP3"/>
    <mergeCell ref="B4:E5"/>
    <mergeCell ref="F4:I5"/>
    <mergeCell ref="J4:M5"/>
    <mergeCell ref="N4:Q5"/>
    <mergeCell ref="R4:U5"/>
    <mergeCell ref="X5:AP6"/>
    <mergeCell ref="B6:E8"/>
    <mergeCell ref="F6:I8"/>
    <mergeCell ref="J6:M8"/>
    <mergeCell ref="N6:Q8"/>
    <mergeCell ref="B9:E10"/>
    <mergeCell ref="F9:I10"/>
    <mergeCell ref="J9:M10"/>
    <mergeCell ref="N9:Q10"/>
    <mergeCell ref="R9:U10"/>
    <mergeCell ref="B15:N15"/>
    <mergeCell ref="O15:P15"/>
    <mergeCell ref="Q15:R15"/>
    <mergeCell ref="S15:U15"/>
    <mergeCell ref="AA14:AP17"/>
    <mergeCell ref="S17:U17"/>
    <mergeCell ref="B13:U14"/>
    <mergeCell ref="B17:N17"/>
    <mergeCell ref="O17:P17"/>
    <mergeCell ref="Q17:R17"/>
    <mergeCell ref="S18:U18"/>
    <mergeCell ref="Q20:R20"/>
    <mergeCell ref="B16:N16"/>
    <mergeCell ref="O16:P16"/>
    <mergeCell ref="Q16:R16"/>
    <mergeCell ref="S16:U16"/>
    <mergeCell ref="B24:Y24"/>
    <mergeCell ref="O20:P20"/>
    <mergeCell ref="B20:N20"/>
    <mergeCell ref="S20:U20"/>
    <mergeCell ref="B21:N21"/>
    <mergeCell ref="O21:P21"/>
    <mergeCell ref="Q21:R21"/>
    <mergeCell ref="S21:U21"/>
    <mergeCell ref="X18:AM20"/>
    <mergeCell ref="B19:N19"/>
    <mergeCell ref="O19:P19"/>
    <mergeCell ref="Q19:R19"/>
    <mergeCell ref="S19:U19"/>
    <mergeCell ref="B18:N18"/>
    <mergeCell ref="O18:P18"/>
    <mergeCell ref="Q18:R18"/>
    <mergeCell ref="AA22:AM23"/>
    <mergeCell ref="T25:V26"/>
    <mergeCell ref="W25:Y26"/>
    <mergeCell ref="B27:D27"/>
    <mergeCell ref="E27:G27"/>
    <mergeCell ref="H27:J27"/>
    <mergeCell ref="O22:P22"/>
    <mergeCell ref="Q22:R22"/>
    <mergeCell ref="S22:U22"/>
    <mergeCell ref="T27:V27"/>
    <mergeCell ref="W27:Y27"/>
    <mergeCell ref="B25:D26"/>
    <mergeCell ref="E25:G26"/>
    <mergeCell ref="B22:N22"/>
    <mergeCell ref="H25:J26"/>
    <mergeCell ref="K25:M26"/>
    <mergeCell ref="Q25:S26"/>
    <mergeCell ref="B37:U37"/>
    <mergeCell ref="T28:V28"/>
    <mergeCell ref="B32:U32"/>
    <mergeCell ref="B35:U35"/>
    <mergeCell ref="N25:P26"/>
    <mergeCell ref="K27:M27"/>
    <mergeCell ref="N27:P27"/>
    <mergeCell ref="Q27:S27"/>
    <mergeCell ref="B28:D28"/>
    <mergeCell ref="E28:G28"/>
    <mergeCell ref="H28:J28"/>
    <mergeCell ref="K28:M28"/>
    <mergeCell ref="N28:P28"/>
    <mergeCell ref="X35:AL36"/>
    <mergeCell ref="Q28:S28"/>
    <mergeCell ref="AA32:AP33"/>
    <mergeCell ref="B33:U34"/>
    <mergeCell ref="W28:Y28"/>
    <mergeCell ref="B29:E29"/>
    <mergeCell ref="F29:Y29"/>
    <mergeCell ref="B31:U31"/>
    <mergeCell ref="B36:U36"/>
  </mergeCells>
  <phoneticPr fontId="20" type="noConversion"/>
  <hyperlinks>
    <hyperlink ref="B11:U12" location="Odvětrání!A1" display="Odvětrání!A1"/>
  </hyperlinks>
  <pageMargins left="0.25" right="0.25" top="0.36" bottom="0.28000000000000003" header="0.21" footer="0.11"/>
  <pageSetup paperSize="9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499984740745262"/>
  </sheetPr>
  <dimension ref="B1:BB119"/>
  <sheetViews>
    <sheetView showGridLines="0" workbookViewId="0">
      <selection activeCell="B6" sqref="B6:E8"/>
    </sheetView>
  </sheetViews>
  <sheetFormatPr defaultColWidth="8.85546875" defaultRowHeight="15" x14ac:dyDescent="0.25"/>
  <cols>
    <col min="1" max="1" width="1.42578125" style="3" customWidth="1"/>
    <col min="2" max="21" width="3.7109375" style="3" customWidth="1"/>
    <col min="22" max="22" width="1.5703125" style="3" customWidth="1"/>
    <col min="23" max="42" width="2.7109375" style="3" customWidth="1"/>
    <col min="43" max="43" width="2.42578125" style="3" customWidth="1"/>
    <col min="44" max="54" width="2.7109375" style="3" customWidth="1"/>
    <col min="55" max="75" width="3.7109375" style="3" customWidth="1"/>
    <col min="76" max="16384" width="8.85546875" style="3"/>
  </cols>
  <sheetData>
    <row r="1" spans="2:54" ht="13.15" customHeight="1" x14ac:dyDescent="0.25"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</row>
    <row r="2" spans="2:54" ht="13.15" customHeight="1" x14ac:dyDescent="0.25">
      <c r="B2" s="104" t="s">
        <v>2</v>
      </c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4"/>
      <c r="O2" s="104"/>
      <c r="P2" s="104"/>
      <c r="Q2" s="104"/>
      <c r="R2" s="104"/>
      <c r="S2" s="104"/>
      <c r="T2" s="104"/>
      <c r="U2" s="104"/>
      <c r="W2" s="105" t="s">
        <v>85</v>
      </c>
      <c r="X2" s="105"/>
      <c r="Y2" s="105"/>
      <c r="Z2" s="105"/>
      <c r="AA2" s="105"/>
      <c r="AB2" s="105"/>
      <c r="AC2" s="105"/>
      <c r="AD2" s="105"/>
      <c r="AE2" s="105"/>
      <c r="AF2" s="105"/>
      <c r="AG2" s="105"/>
      <c r="AH2" s="105"/>
      <c r="AI2" s="105"/>
      <c r="AJ2" s="105"/>
      <c r="AK2" s="105"/>
      <c r="AL2" s="105"/>
      <c r="AM2" s="105"/>
      <c r="AN2" s="105"/>
      <c r="AO2" s="105"/>
      <c r="AP2" s="105"/>
      <c r="AQ2" s="5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</row>
    <row r="3" spans="2:54" ht="13.15" customHeight="1" x14ac:dyDescent="0.25">
      <c r="B3" s="104"/>
      <c r="C3" s="104"/>
      <c r="D3" s="104"/>
      <c r="E3" s="104"/>
      <c r="F3" s="104"/>
      <c r="G3" s="104"/>
      <c r="H3" s="104"/>
      <c r="I3" s="104"/>
      <c r="J3" s="104"/>
      <c r="K3" s="104"/>
      <c r="L3" s="104"/>
      <c r="M3" s="104"/>
      <c r="N3" s="104"/>
      <c r="O3" s="104"/>
      <c r="P3" s="104"/>
      <c r="Q3" s="104"/>
      <c r="R3" s="104"/>
      <c r="S3" s="104"/>
      <c r="T3" s="104"/>
      <c r="U3" s="104"/>
      <c r="W3" s="105"/>
      <c r="X3" s="105"/>
      <c r="Y3" s="105"/>
      <c r="Z3" s="105"/>
      <c r="AA3" s="105"/>
      <c r="AB3" s="105"/>
      <c r="AC3" s="105"/>
      <c r="AD3" s="105"/>
      <c r="AE3" s="105"/>
      <c r="AF3" s="105"/>
      <c r="AG3" s="105"/>
      <c r="AH3" s="105"/>
      <c r="AI3" s="105"/>
      <c r="AJ3" s="105"/>
      <c r="AK3" s="105"/>
      <c r="AL3" s="105"/>
      <c r="AM3" s="105"/>
      <c r="AN3" s="105"/>
      <c r="AO3" s="105"/>
      <c r="AP3" s="105"/>
      <c r="AQ3" s="5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</row>
    <row r="4" spans="2:54" ht="19.899999999999999" customHeight="1" x14ac:dyDescent="0.25">
      <c r="B4" s="106" t="s">
        <v>3</v>
      </c>
      <c r="C4" s="106"/>
      <c r="D4" s="106"/>
      <c r="E4" s="106"/>
      <c r="F4" s="106" t="s">
        <v>4</v>
      </c>
      <c r="G4" s="107"/>
      <c r="H4" s="107"/>
      <c r="I4" s="107"/>
      <c r="J4" s="106" t="s">
        <v>5</v>
      </c>
      <c r="K4" s="107"/>
      <c r="L4" s="107"/>
      <c r="M4" s="107"/>
      <c r="N4" s="106" t="s">
        <v>6</v>
      </c>
      <c r="O4" s="107"/>
      <c r="P4" s="107"/>
      <c r="Q4" s="107"/>
      <c r="R4" s="106" t="s">
        <v>7</v>
      </c>
      <c r="S4" s="107"/>
      <c r="T4" s="107"/>
      <c r="U4" s="107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</row>
    <row r="5" spans="2:54" ht="19.899999999999999" customHeight="1" thickBot="1" x14ac:dyDescent="0.3">
      <c r="B5" s="106"/>
      <c r="C5" s="106"/>
      <c r="D5" s="106"/>
      <c r="E5" s="106"/>
      <c r="F5" s="107"/>
      <c r="G5" s="107"/>
      <c r="H5" s="107"/>
      <c r="I5" s="107"/>
      <c r="J5" s="107"/>
      <c r="K5" s="107"/>
      <c r="L5" s="107"/>
      <c r="M5" s="107"/>
      <c r="N5" s="107"/>
      <c r="O5" s="107"/>
      <c r="P5" s="107"/>
      <c r="Q5" s="107"/>
      <c r="R5" s="107"/>
      <c r="S5" s="107"/>
      <c r="T5" s="107"/>
      <c r="U5" s="107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</row>
    <row r="6" spans="2:54" ht="15" customHeight="1" thickTop="1" x14ac:dyDescent="0.25">
      <c r="B6" s="100">
        <v>0</v>
      </c>
      <c r="C6" s="100"/>
      <c r="D6" s="100"/>
      <c r="E6" s="100"/>
      <c r="F6" s="100">
        <v>0</v>
      </c>
      <c r="G6" s="100"/>
      <c r="H6" s="100"/>
      <c r="I6" s="100"/>
      <c r="J6" s="100">
        <v>0</v>
      </c>
      <c r="K6" s="100"/>
      <c r="L6" s="100"/>
      <c r="M6" s="100"/>
      <c r="N6" s="100">
        <v>0</v>
      </c>
      <c r="O6" s="100"/>
      <c r="P6" s="100"/>
      <c r="Q6" s="100"/>
      <c r="R6" s="100">
        <v>0</v>
      </c>
      <c r="S6" s="100"/>
      <c r="T6" s="100"/>
      <c r="U6" s="100"/>
      <c r="W6" s="5"/>
      <c r="X6" s="83" t="s">
        <v>153</v>
      </c>
      <c r="Y6" s="83"/>
      <c r="Z6" s="83"/>
      <c r="AA6" s="83"/>
      <c r="AB6" s="83"/>
      <c r="AC6" s="83"/>
      <c r="AD6" s="83"/>
      <c r="AE6" s="83"/>
      <c r="AF6" s="83"/>
      <c r="AG6" s="83"/>
      <c r="AH6" s="83"/>
      <c r="AI6" s="83"/>
      <c r="AJ6" s="83"/>
      <c r="AK6" s="83"/>
      <c r="AL6" s="83"/>
      <c r="AM6" s="83"/>
      <c r="AN6" s="83"/>
      <c r="AO6" s="83"/>
      <c r="AP6" s="83"/>
      <c r="AQ6" s="5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</row>
    <row r="7" spans="2:54" ht="15" customHeight="1" x14ac:dyDescent="0.25">
      <c r="B7" s="101"/>
      <c r="C7" s="101"/>
      <c r="D7" s="101"/>
      <c r="E7" s="101"/>
      <c r="F7" s="101"/>
      <c r="G7" s="101"/>
      <c r="H7" s="101"/>
      <c r="I7" s="101"/>
      <c r="J7" s="101"/>
      <c r="K7" s="101"/>
      <c r="L7" s="101"/>
      <c r="M7" s="101"/>
      <c r="N7" s="101"/>
      <c r="O7" s="101"/>
      <c r="P7" s="101"/>
      <c r="Q7" s="101"/>
      <c r="R7" s="101"/>
      <c r="S7" s="101"/>
      <c r="T7" s="101"/>
      <c r="U7" s="101"/>
      <c r="W7" s="5"/>
      <c r="X7" s="83"/>
      <c r="Y7" s="83"/>
      <c r="Z7" s="83"/>
      <c r="AA7" s="83"/>
      <c r="AB7" s="83"/>
      <c r="AC7" s="83"/>
      <c r="AD7" s="83"/>
      <c r="AE7" s="83"/>
      <c r="AF7" s="83"/>
      <c r="AG7" s="83"/>
      <c r="AH7" s="83"/>
      <c r="AI7" s="83"/>
      <c r="AJ7" s="83"/>
      <c r="AK7" s="83"/>
      <c r="AL7" s="83"/>
      <c r="AM7" s="83"/>
      <c r="AN7" s="83"/>
      <c r="AO7" s="83"/>
      <c r="AP7" s="83"/>
      <c r="AQ7" s="5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</row>
    <row r="8" spans="2:54" ht="15" customHeight="1" x14ac:dyDescent="0.25">
      <c r="B8" s="101"/>
      <c r="C8" s="101"/>
      <c r="D8" s="101"/>
      <c r="E8" s="101"/>
      <c r="F8" s="101"/>
      <c r="G8" s="101"/>
      <c r="H8" s="101"/>
      <c r="I8" s="101"/>
      <c r="J8" s="101"/>
      <c r="K8" s="101"/>
      <c r="L8" s="101"/>
      <c r="M8" s="101"/>
      <c r="N8" s="101"/>
      <c r="O8" s="101"/>
      <c r="P8" s="101"/>
      <c r="Q8" s="101"/>
      <c r="R8" s="101"/>
      <c r="S8" s="101"/>
      <c r="T8" s="101"/>
      <c r="U8" s="101"/>
      <c r="W8" s="5"/>
      <c r="X8" s="83"/>
      <c r="Y8" s="83"/>
      <c r="Z8" s="83"/>
      <c r="AA8" s="83"/>
      <c r="AB8" s="83"/>
      <c r="AC8" s="83"/>
      <c r="AD8" s="83"/>
      <c r="AE8" s="83"/>
      <c r="AF8" s="83"/>
      <c r="AG8" s="83"/>
      <c r="AH8" s="83"/>
      <c r="AI8" s="83"/>
      <c r="AJ8" s="83"/>
      <c r="AK8" s="83"/>
      <c r="AL8" s="83"/>
      <c r="AM8" s="83"/>
      <c r="AN8" s="83"/>
      <c r="AO8" s="83"/>
      <c r="AP8" s="83"/>
      <c r="AQ8" s="5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</row>
    <row r="9" spans="2:54" ht="12" customHeight="1" x14ac:dyDescent="0.25">
      <c r="B9" s="108"/>
      <c r="C9" s="108"/>
      <c r="D9" s="108"/>
      <c r="E9" s="108"/>
      <c r="F9" s="98" t="s">
        <v>8</v>
      </c>
      <c r="G9" s="98"/>
      <c r="H9" s="98"/>
      <c r="I9" s="98"/>
      <c r="J9" s="99"/>
      <c r="K9" s="99"/>
      <c r="L9" s="99"/>
      <c r="M9" s="99"/>
      <c r="N9" s="98" t="s">
        <v>9</v>
      </c>
      <c r="O9" s="98"/>
      <c r="P9" s="98"/>
      <c r="Q9" s="98"/>
      <c r="R9" s="108"/>
      <c r="S9" s="108"/>
      <c r="T9" s="108"/>
      <c r="U9" s="108"/>
      <c r="W9" s="27"/>
      <c r="X9" s="27"/>
      <c r="Y9" s="27"/>
      <c r="Z9" s="27"/>
      <c r="AA9" s="27"/>
      <c r="AB9" s="27"/>
      <c r="AC9" s="27"/>
      <c r="AD9" s="27"/>
      <c r="AE9" s="27"/>
      <c r="AF9" s="27"/>
      <c r="AG9" s="27"/>
      <c r="AH9" s="27"/>
      <c r="AI9" s="27"/>
      <c r="AJ9" s="27"/>
      <c r="AK9" s="27"/>
      <c r="AL9" s="27"/>
      <c r="AM9" s="27"/>
      <c r="AN9" s="27"/>
      <c r="AO9" s="27"/>
      <c r="AP9" s="27"/>
      <c r="AQ9" s="5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</row>
    <row r="10" spans="2:54" ht="12" customHeight="1" x14ac:dyDescent="0.25">
      <c r="B10" s="108"/>
      <c r="C10" s="108"/>
      <c r="D10" s="108"/>
      <c r="E10" s="108"/>
      <c r="F10" s="98"/>
      <c r="G10" s="98"/>
      <c r="H10" s="98"/>
      <c r="I10" s="98"/>
      <c r="J10" s="99"/>
      <c r="K10" s="99"/>
      <c r="L10" s="99"/>
      <c r="M10" s="99"/>
      <c r="N10" s="98"/>
      <c r="O10" s="98"/>
      <c r="P10" s="98"/>
      <c r="Q10" s="98"/>
      <c r="R10" s="108"/>
      <c r="S10" s="108"/>
      <c r="T10" s="108"/>
      <c r="U10" s="108"/>
      <c r="W10" s="27"/>
      <c r="X10" s="27"/>
      <c r="Y10" s="27"/>
      <c r="Z10" s="27"/>
      <c r="AA10" s="27"/>
      <c r="AB10" s="27"/>
      <c r="AC10" s="27"/>
      <c r="AD10" s="27"/>
      <c r="AE10" s="27"/>
      <c r="AF10" s="27"/>
      <c r="AG10" s="27"/>
      <c r="AH10" s="27"/>
      <c r="AI10" s="27"/>
      <c r="AJ10" s="27"/>
      <c r="AK10" s="27"/>
      <c r="AL10" s="27"/>
      <c r="AM10" s="27"/>
      <c r="AN10" s="27"/>
      <c r="AO10" s="27"/>
      <c r="AP10" s="27"/>
      <c r="AQ10" s="5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</row>
    <row r="11" spans="2:54" ht="12" customHeight="1" x14ac:dyDescent="0.25">
      <c r="B11" s="109" t="str">
        <f>F29</f>
        <v>Vaše střecha je odvětrána správně. Více o odvětrání v posledním listu.</v>
      </c>
      <c r="C11" s="109"/>
      <c r="D11" s="109"/>
      <c r="E11" s="109"/>
      <c r="F11" s="109"/>
      <c r="G11" s="109"/>
      <c r="H11" s="109"/>
      <c r="I11" s="109"/>
      <c r="J11" s="109"/>
      <c r="K11" s="109"/>
      <c r="L11" s="109"/>
      <c r="M11" s="109"/>
      <c r="N11" s="109"/>
      <c r="O11" s="109"/>
      <c r="P11" s="109"/>
      <c r="Q11" s="109"/>
      <c r="R11" s="109"/>
      <c r="S11" s="109"/>
      <c r="T11" s="109"/>
      <c r="U11" s="109"/>
      <c r="W11" s="27"/>
      <c r="X11" s="27"/>
      <c r="Y11" s="27"/>
      <c r="Z11" s="27"/>
      <c r="AA11" s="5"/>
      <c r="AB11" s="27"/>
      <c r="AC11" s="27"/>
      <c r="AD11" s="27"/>
      <c r="AE11" s="27"/>
      <c r="AF11" s="27"/>
      <c r="AG11" s="27"/>
      <c r="AH11" s="27"/>
      <c r="AI11" s="27"/>
      <c r="AJ11" s="27"/>
      <c r="AK11" s="27"/>
      <c r="AL11" s="27"/>
      <c r="AM11" s="27"/>
      <c r="AN11" s="27"/>
      <c r="AO11" s="27"/>
      <c r="AP11" s="27"/>
      <c r="AQ11" s="5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</row>
    <row r="12" spans="2:54" ht="12" customHeight="1" x14ac:dyDescent="0.25">
      <c r="B12" s="109"/>
      <c r="C12" s="109"/>
      <c r="D12" s="109"/>
      <c r="E12" s="109"/>
      <c r="F12" s="109"/>
      <c r="G12" s="109"/>
      <c r="H12" s="109"/>
      <c r="I12" s="109"/>
      <c r="J12" s="109"/>
      <c r="K12" s="109"/>
      <c r="L12" s="109"/>
      <c r="M12" s="109"/>
      <c r="N12" s="109"/>
      <c r="O12" s="109"/>
      <c r="P12" s="109"/>
      <c r="Q12" s="109"/>
      <c r="R12" s="109"/>
      <c r="S12" s="109"/>
      <c r="T12" s="109"/>
      <c r="U12" s="109"/>
      <c r="W12" s="27"/>
      <c r="X12" s="112" t="s">
        <v>122</v>
      </c>
      <c r="Y12" s="112"/>
      <c r="Z12" s="112"/>
      <c r="AA12" s="112"/>
      <c r="AB12" s="112"/>
      <c r="AC12" s="112"/>
      <c r="AD12" s="112"/>
      <c r="AE12" s="112"/>
      <c r="AF12" s="112"/>
      <c r="AG12" s="112"/>
      <c r="AH12" s="112"/>
      <c r="AI12" s="112"/>
      <c r="AJ12" s="112"/>
      <c r="AK12" s="112"/>
      <c r="AL12" s="112"/>
      <c r="AM12" s="112"/>
      <c r="AN12" s="112"/>
      <c r="AO12" s="112"/>
      <c r="AP12" s="112"/>
      <c r="AQ12" s="5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</row>
    <row r="13" spans="2:54" ht="19.899999999999999" customHeight="1" x14ac:dyDescent="0.25">
      <c r="B13" s="110" t="s">
        <v>10</v>
      </c>
      <c r="C13" s="111"/>
      <c r="D13" s="111"/>
      <c r="E13" s="111"/>
      <c r="F13" s="111"/>
      <c r="G13" s="111"/>
      <c r="H13" s="111"/>
      <c r="I13" s="111"/>
      <c r="J13" s="111"/>
      <c r="K13" s="111"/>
      <c r="L13" s="111"/>
      <c r="M13" s="111"/>
      <c r="N13" s="111"/>
      <c r="O13" s="111"/>
      <c r="P13" s="111"/>
      <c r="Q13" s="111"/>
      <c r="R13" s="111"/>
      <c r="S13" s="111"/>
      <c r="T13" s="111"/>
      <c r="U13" s="111"/>
      <c r="W13" s="6"/>
      <c r="X13" s="112"/>
      <c r="Y13" s="112"/>
      <c r="Z13" s="112"/>
      <c r="AA13" s="112"/>
      <c r="AB13" s="112"/>
      <c r="AC13" s="112"/>
      <c r="AD13" s="112"/>
      <c r="AE13" s="112"/>
      <c r="AF13" s="112"/>
      <c r="AG13" s="112"/>
      <c r="AH13" s="112"/>
      <c r="AI13" s="112"/>
      <c r="AJ13" s="112"/>
      <c r="AK13" s="112"/>
      <c r="AL13" s="112"/>
      <c r="AM13" s="112"/>
      <c r="AN13" s="112"/>
      <c r="AO13" s="112"/>
      <c r="AP13" s="112"/>
      <c r="AQ13" s="5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</row>
    <row r="14" spans="2:54" ht="19.899999999999999" customHeight="1" x14ac:dyDescent="0.25">
      <c r="B14" s="111"/>
      <c r="C14" s="111"/>
      <c r="D14" s="111"/>
      <c r="E14" s="111"/>
      <c r="F14" s="111"/>
      <c r="G14" s="111"/>
      <c r="H14" s="111"/>
      <c r="I14" s="111"/>
      <c r="J14" s="111"/>
      <c r="K14" s="111"/>
      <c r="L14" s="111"/>
      <c r="M14" s="111"/>
      <c r="N14" s="111"/>
      <c r="O14" s="111"/>
      <c r="P14" s="111"/>
      <c r="Q14" s="111"/>
      <c r="R14" s="111"/>
      <c r="S14" s="111"/>
      <c r="T14" s="111"/>
      <c r="U14" s="111"/>
      <c r="W14" s="6"/>
      <c r="X14" s="6"/>
      <c r="Y14" s="6"/>
      <c r="Z14" s="6"/>
      <c r="AA14" s="122" t="s">
        <v>143</v>
      </c>
      <c r="AB14" s="115"/>
      <c r="AC14" s="115"/>
      <c r="AD14" s="115"/>
      <c r="AE14" s="115"/>
      <c r="AF14" s="115"/>
      <c r="AG14" s="115"/>
      <c r="AH14" s="115"/>
      <c r="AI14" s="115"/>
      <c r="AJ14" s="115"/>
      <c r="AK14" s="115"/>
      <c r="AL14" s="115"/>
      <c r="AM14" s="115"/>
      <c r="AN14" s="115"/>
      <c r="AO14" s="115"/>
      <c r="AP14" s="115"/>
      <c r="AQ14" s="5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</row>
    <row r="15" spans="2:54" ht="19.899999999999999" customHeight="1" x14ac:dyDescent="0.25">
      <c r="B15" s="117" t="s">
        <v>81</v>
      </c>
      <c r="C15" s="117"/>
      <c r="D15" s="117"/>
      <c r="E15" s="117"/>
      <c r="F15" s="117"/>
      <c r="G15" s="117"/>
      <c r="H15" s="117"/>
      <c r="I15" s="117"/>
      <c r="J15" s="117"/>
      <c r="K15" s="117"/>
      <c r="L15" s="117"/>
      <c r="M15" s="117"/>
      <c r="N15" s="117"/>
      <c r="O15" s="118" t="s">
        <v>11</v>
      </c>
      <c r="P15" s="118"/>
      <c r="Q15" s="119" t="s">
        <v>12</v>
      </c>
      <c r="R15" s="119"/>
      <c r="S15" s="120" t="s">
        <v>13</v>
      </c>
      <c r="T15" s="120"/>
      <c r="U15" s="120"/>
      <c r="W15" s="5"/>
      <c r="X15" s="5"/>
      <c r="Y15" s="5"/>
      <c r="Z15" s="5"/>
      <c r="AA15" s="115"/>
      <c r="AB15" s="115"/>
      <c r="AC15" s="115"/>
      <c r="AD15" s="115"/>
      <c r="AE15" s="115"/>
      <c r="AF15" s="115"/>
      <c r="AG15" s="115"/>
      <c r="AH15" s="115"/>
      <c r="AI15" s="115"/>
      <c r="AJ15" s="115"/>
      <c r="AK15" s="115"/>
      <c r="AL15" s="115"/>
      <c r="AM15" s="115"/>
      <c r="AN15" s="115"/>
      <c r="AO15" s="115"/>
      <c r="AP15" s="115"/>
      <c r="AQ15" s="5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</row>
    <row r="16" spans="2:54" ht="19.899999999999999" customHeight="1" x14ac:dyDescent="0.25">
      <c r="B16" s="92" t="s">
        <v>128</v>
      </c>
      <c r="C16" s="92"/>
      <c r="D16" s="92"/>
      <c r="E16" s="92"/>
      <c r="F16" s="92"/>
      <c r="G16" s="92"/>
      <c r="H16" s="92"/>
      <c r="I16" s="92"/>
      <c r="J16" s="92"/>
      <c r="K16" s="92"/>
      <c r="L16" s="92"/>
      <c r="M16" s="92"/>
      <c r="N16" s="92"/>
      <c r="O16" s="89">
        <f>B27</f>
        <v>0</v>
      </c>
      <c r="P16" s="89"/>
      <c r="Q16" s="90">
        <f t="shared" ref="Q16:Q22" si="0">CEILING(O16,1)</f>
        <v>0</v>
      </c>
      <c r="R16" s="90"/>
      <c r="S16" s="91" t="s">
        <v>14</v>
      </c>
      <c r="T16" s="91"/>
      <c r="U16" s="91"/>
      <c r="W16" s="5"/>
      <c r="X16" s="5"/>
      <c r="Y16" s="5"/>
      <c r="Z16" s="5"/>
      <c r="AA16" s="115"/>
      <c r="AB16" s="115"/>
      <c r="AC16" s="115"/>
      <c r="AD16" s="115"/>
      <c r="AE16" s="115"/>
      <c r="AF16" s="115"/>
      <c r="AG16" s="115"/>
      <c r="AH16" s="115"/>
      <c r="AI16" s="115"/>
      <c r="AJ16" s="115"/>
      <c r="AK16" s="115"/>
      <c r="AL16" s="115"/>
      <c r="AM16" s="115"/>
      <c r="AN16" s="115"/>
      <c r="AO16" s="115"/>
      <c r="AP16" s="115"/>
      <c r="AQ16" s="5"/>
    </row>
    <row r="17" spans="2:43" ht="19.899999999999999" customHeight="1" x14ac:dyDescent="0.25">
      <c r="B17" s="93" t="s">
        <v>88</v>
      </c>
      <c r="C17" s="92"/>
      <c r="D17" s="92"/>
      <c r="E17" s="92"/>
      <c r="F17" s="92"/>
      <c r="G17" s="92"/>
      <c r="H17" s="92"/>
      <c r="I17" s="92"/>
      <c r="J17" s="92"/>
      <c r="K17" s="92"/>
      <c r="L17" s="92"/>
      <c r="M17" s="92"/>
      <c r="N17" s="92"/>
      <c r="O17" s="89">
        <f>H27</f>
        <v>0</v>
      </c>
      <c r="P17" s="89"/>
      <c r="Q17" s="90">
        <f t="shared" si="0"/>
        <v>0</v>
      </c>
      <c r="R17" s="90"/>
      <c r="S17" s="91" t="s">
        <v>15</v>
      </c>
      <c r="T17" s="91"/>
      <c r="U17" s="91"/>
      <c r="W17" s="5"/>
      <c r="X17" s="5"/>
      <c r="Y17" s="5"/>
      <c r="Z17" s="5"/>
      <c r="AA17" s="116"/>
      <c r="AB17" s="116"/>
      <c r="AC17" s="116"/>
      <c r="AD17" s="116"/>
      <c r="AE17" s="116"/>
      <c r="AF17" s="116"/>
      <c r="AG17" s="116"/>
      <c r="AH17" s="116"/>
      <c r="AI17" s="116"/>
      <c r="AJ17" s="116"/>
      <c r="AK17" s="116"/>
      <c r="AL17" s="116"/>
      <c r="AM17" s="116"/>
      <c r="AN17" s="116"/>
      <c r="AO17" s="116"/>
      <c r="AP17" s="116"/>
      <c r="AQ17" s="5"/>
    </row>
    <row r="18" spans="2:43" ht="19.899999999999999" customHeight="1" x14ac:dyDescent="0.25">
      <c r="B18" s="93" t="s">
        <v>89</v>
      </c>
      <c r="C18" s="92"/>
      <c r="D18" s="92"/>
      <c r="E18" s="92"/>
      <c r="F18" s="92"/>
      <c r="G18" s="92"/>
      <c r="H18" s="92"/>
      <c r="I18" s="92"/>
      <c r="J18" s="92"/>
      <c r="K18" s="92"/>
      <c r="L18" s="92"/>
      <c r="M18" s="92"/>
      <c r="N18" s="92"/>
      <c r="O18" s="89">
        <f>K27+E27</f>
        <v>0</v>
      </c>
      <c r="P18" s="89"/>
      <c r="Q18" s="90">
        <f t="shared" si="0"/>
        <v>0</v>
      </c>
      <c r="R18" s="90"/>
      <c r="S18" s="91" t="s">
        <v>142</v>
      </c>
      <c r="T18" s="91"/>
      <c r="U18" s="91"/>
      <c r="W18" s="5"/>
      <c r="X18" s="83" t="s">
        <v>56</v>
      </c>
      <c r="Y18" s="83"/>
      <c r="Z18" s="83"/>
      <c r="AA18" s="83"/>
      <c r="AB18" s="83"/>
      <c r="AC18" s="83"/>
      <c r="AD18" s="83"/>
      <c r="AE18" s="83"/>
      <c r="AF18" s="83"/>
      <c r="AG18" s="83"/>
      <c r="AH18" s="83"/>
      <c r="AI18" s="83"/>
      <c r="AJ18" s="83"/>
      <c r="AK18" s="83"/>
      <c r="AL18" s="83"/>
      <c r="AM18" s="83"/>
      <c r="AN18" s="6"/>
      <c r="AO18" s="6"/>
      <c r="AP18" s="6"/>
      <c r="AQ18" s="5"/>
    </row>
    <row r="19" spans="2:43" ht="19.899999999999999" customHeight="1" x14ac:dyDescent="0.25">
      <c r="B19" s="92" t="s">
        <v>83</v>
      </c>
      <c r="C19" s="92"/>
      <c r="D19" s="92"/>
      <c r="E19" s="92"/>
      <c r="F19" s="92"/>
      <c r="G19" s="92"/>
      <c r="H19" s="92"/>
      <c r="I19" s="92"/>
      <c r="J19" s="92"/>
      <c r="K19" s="92"/>
      <c r="L19" s="92"/>
      <c r="M19" s="92"/>
      <c r="N19" s="92"/>
      <c r="O19" s="89">
        <f>Q27</f>
        <v>0</v>
      </c>
      <c r="P19" s="89"/>
      <c r="Q19" s="90">
        <f t="shared" si="0"/>
        <v>0</v>
      </c>
      <c r="R19" s="90"/>
      <c r="S19" s="91" t="s">
        <v>14</v>
      </c>
      <c r="T19" s="91"/>
      <c r="U19" s="91"/>
      <c r="W19" s="5"/>
      <c r="X19" s="83"/>
      <c r="Y19" s="83"/>
      <c r="Z19" s="83"/>
      <c r="AA19" s="83"/>
      <c r="AB19" s="83"/>
      <c r="AC19" s="83"/>
      <c r="AD19" s="83"/>
      <c r="AE19" s="83"/>
      <c r="AF19" s="83"/>
      <c r="AG19" s="83"/>
      <c r="AH19" s="83"/>
      <c r="AI19" s="83"/>
      <c r="AJ19" s="83"/>
      <c r="AK19" s="83"/>
      <c r="AL19" s="83"/>
      <c r="AM19" s="83"/>
      <c r="AN19" s="5"/>
      <c r="AO19" s="5"/>
      <c r="AP19" s="5"/>
      <c r="AQ19" s="5"/>
    </row>
    <row r="20" spans="2:43" ht="19.899999999999999" customHeight="1" x14ac:dyDescent="0.25">
      <c r="B20" s="93" t="s">
        <v>129</v>
      </c>
      <c r="C20" s="92"/>
      <c r="D20" s="92"/>
      <c r="E20" s="92"/>
      <c r="F20" s="92"/>
      <c r="G20" s="92"/>
      <c r="H20" s="92"/>
      <c r="I20" s="92"/>
      <c r="J20" s="92"/>
      <c r="K20" s="92"/>
      <c r="L20" s="92"/>
      <c r="M20" s="92"/>
      <c r="N20" s="92"/>
      <c r="O20" s="89">
        <f>N27</f>
        <v>0</v>
      </c>
      <c r="P20" s="89"/>
      <c r="Q20" s="90">
        <f t="shared" si="0"/>
        <v>0</v>
      </c>
      <c r="R20" s="90"/>
      <c r="S20" s="91" t="s">
        <v>14</v>
      </c>
      <c r="T20" s="91"/>
      <c r="U20" s="91"/>
      <c r="W20" s="5"/>
      <c r="X20" s="83"/>
      <c r="Y20" s="83"/>
      <c r="Z20" s="83"/>
      <c r="AA20" s="83"/>
      <c r="AB20" s="83"/>
      <c r="AC20" s="83"/>
      <c r="AD20" s="83"/>
      <c r="AE20" s="83"/>
      <c r="AF20" s="83"/>
      <c r="AG20" s="83"/>
      <c r="AH20" s="83"/>
      <c r="AI20" s="83"/>
      <c r="AJ20" s="83"/>
      <c r="AK20" s="83"/>
      <c r="AL20" s="83"/>
      <c r="AM20" s="83"/>
      <c r="AN20" s="5"/>
      <c r="AO20" s="5"/>
      <c r="AP20" s="5"/>
      <c r="AQ20" s="5"/>
    </row>
    <row r="21" spans="2:43" ht="19.899999999999999" customHeight="1" x14ac:dyDescent="0.25">
      <c r="B21" s="93" t="s">
        <v>87</v>
      </c>
      <c r="C21" s="92"/>
      <c r="D21" s="92"/>
      <c r="E21" s="92"/>
      <c r="F21" s="92"/>
      <c r="G21" s="92"/>
      <c r="H21" s="92"/>
      <c r="I21" s="92"/>
      <c r="J21" s="92"/>
      <c r="K21" s="92"/>
      <c r="L21" s="92"/>
      <c r="M21" s="92"/>
      <c r="N21" s="92"/>
      <c r="O21" s="89">
        <f>T27</f>
        <v>0</v>
      </c>
      <c r="P21" s="89"/>
      <c r="Q21" s="90">
        <f t="shared" si="0"/>
        <v>0</v>
      </c>
      <c r="R21" s="90"/>
      <c r="S21" s="91" t="s">
        <v>1</v>
      </c>
      <c r="T21" s="91"/>
      <c r="U21" s="91"/>
      <c r="W21" s="5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  <c r="AM21" s="6"/>
      <c r="AN21" s="5"/>
      <c r="AO21" s="5"/>
      <c r="AP21" s="5"/>
      <c r="AQ21" s="5"/>
    </row>
    <row r="22" spans="2:43" ht="19.899999999999999" customHeight="1" x14ac:dyDescent="0.25">
      <c r="B22" s="113" t="s">
        <v>152</v>
      </c>
      <c r="C22" s="92"/>
      <c r="D22" s="92"/>
      <c r="E22" s="92"/>
      <c r="F22" s="92"/>
      <c r="G22" s="92"/>
      <c r="H22" s="92"/>
      <c r="I22" s="92"/>
      <c r="J22" s="92"/>
      <c r="K22" s="92"/>
      <c r="L22" s="92"/>
      <c r="M22" s="92"/>
      <c r="N22" s="92"/>
      <c r="O22" s="89">
        <f>W27</f>
        <v>0</v>
      </c>
      <c r="P22" s="89"/>
      <c r="Q22" s="90">
        <f t="shared" si="0"/>
        <v>0</v>
      </c>
      <c r="R22" s="90"/>
      <c r="S22" s="91" t="s">
        <v>16</v>
      </c>
      <c r="T22" s="91"/>
      <c r="U22" s="91"/>
      <c r="W22" s="5"/>
      <c r="X22" s="6"/>
      <c r="Y22" s="6"/>
      <c r="Z22" s="6"/>
      <c r="AA22" s="81" t="s">
        <v>131</v>
      </c>
      <c r="AB22" s="81"/>
      <c r="AC22" s="81"/>
      <c r="AD22" s="81"/>
      <c r="AE22" s="81"/>
      <c r="AF22" s="81"/>
      <c r="AG22" s="81"/>
      <c r="AH22" s="81"/>
      <c r="AI22" s="81"/>
      <c r="AJ22" s="81"/>
      <c r="AK22" s="81"/>
      <c r="AL22" s="81"/>
      <c r="AM22" s="81"/>
      <c r="AN22" s="5"/>
      <c r="AO22" s="5"/>
      <c r="AP22" s="5"/>
      <c r="AQ22" s="5"/>
    </row>
    <row r="23" spans="2:43" ht="24.75" customHeight="1" x14ac:dyDescent="0.25"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5"/>
      <c r="X23" s="5"/>
      <c r="Y23" s="7"/>
      <c r="Z23" s="7"/>
      <c r="AA23" s="81"/>
      <c r="AB23" s="81"/>
      <c r="AC23" s="81"/>
      <c r="AD23" s="81"/>
      <c r="AE23" s="81"/>
      <c r="AF23" s="81"/>
      <c r="AG23" s="81"/>
      <c r="AH23" s="81"/>
      <c r="AI23" s="81"/>
      <c r="AJ23" s="81"/>
      <c r="AK23" s="81"/>
      <c r="AL23" s="81"/>
      <c r="AM23" s="81"/>
      <c r="AN23" s="5"/>
      <c r="AO23" s="5"/>
      <c r="AP23" s="5"/>
      <c r="AQ23" s="5"/>
    </row>
    <row r="24" spans="2:43" ht="27" hidden="1" customHeight="1" x14ac:dyDescent="0.25">
      <c r="B24" s="88" t="s">
        <v>17</v>
      </c>
      <c r="C24" s="88"/>
      <c r="D24" s="88"/>
      <c r="E24" s="88"/>
      <c r="F24" s="88"/>
      <c r="G24" s="88"/>
      <c r="H24" s="88"/>
      <c r="I24" s="88"/>
      <c r="J24" s="88"/>
      <c r="K24" s="88"/>
      <c r="L24" s="88"/>
      <c r="M24" s="88"/>
      <c r="N24" s="88"/>
      <c r="O24" s="88"/>
      <c r="P24" s="88"/>
      <c r="Q24" s="88"/>
      <c r="R24" s="88"/>
      <c r="S24" s="88"/>
      <c r="T24" s="88"/>
      <c r="U24" s="88"/>
      <c r="V24" s="88"/>
      <c r="W24" s="88"/>
      <c r="X24" s="88"/>
      <c r="Y24" s="88"/>
      <c r="Z24" s="8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Q24" s="5"/>
    </row>
    <row r="25" spans="2:43" ht="27" hidden="1" customHeight="1" x14ac:dyDescent="0.25">
      <c r="B25" s="85" t="s">
        <v>18</v>
      </c>
      <c r="C25" s="85"/>
      <c r="D25" s="85"/>
      <c r="E25" s="85" t="s">
        <v>19</v>
      </c>
      <c r="F25" s="85"/>
      <c r="G25" s="85"/>
      <c r="H25" s="85" t="s">
        <v>116</v>
      </c>
      <c r="I25" s="85"/>
      <c r="J25" s="85"/>
      <c r="K25" s="85" t="s">
        <v>21</v>
      </c>
      <c r="L25" s="85"/>
      <c r="M25" s="85"/>
      <c r="N25" s="85" t="s">
        <v>22</v>
      </c>
      <c r="O25" s="85"/>
      <c r="P25" s="85"/>
      <c r="Q25" s="85" t="s">
        <v>23</v>
      </c>
      <c r="R25" s="85"/>
      <c r="S25" s="85"/>
      <c r="T25" s="85" t="s">
        <v>117</v>
      </c>
      <c r="U25" s="85"/>
      <c r="V25" s="85"/>
      <c r="W25" s="85" t="s">
        <v>25</v>
      </c>
      <c r="X25" s="85"/>
      <c r="Y25" s="85"/>
      <c r="Z25" s="8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Q25" s="5"/>
    </row>
    <row r="26" spans="2:43" ht="27" hidden="1" customHeight="1" thickBot="1" x14ac:dyDescent="0.3">
      <c r="B26" s="86"/>
      <c r="C26" s="86"/>
      <c r="D26" s="86"/>
      <c r="E26" s="86"/>
      <c r="F26" s="86"/>
      <c r="G26" s="86"/>
      <c r="H26" s="86"/>
      <c r="I26" s="86"/>
      <c r="J26" s="86"/>
      <c r="K26" s="86"/>
      <c r="L26" s="86"/>
      <c r="M26" s="86"/>
      <c r="N26" s="86"/>
      <c r="O26" s="86"/>
      <c r="P26" s="86"/>
      <c r="Q26" s="86"/>
      <c r="R26" s="86"/>
      <c r="S26" s="86"/>
      <c r="T26" s="86"/>
      <c r="U26" s="86"/>
      <c r="V26" s="86"/>
      <c r="W26" s="86"/>
      <c r="X26" s="86"/>
      <c r="Y26" s="86"/>
      <c r="Z26" s="8"/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9"/>
      <c r="AL26" s="9"/>
      <c r="AM26" s="9"/>
      <c r="AQ26" s="5"/>
    </row>
    <row r="27" spans="2:43" ht="27" hidden="1" customHeight="1" thickTop="1" x14ac:dyDescent="0.25">
      <c r="B27" s="87">
        <f>B6*1.1/30</f>
        <v>0</v>
      </c>
      <c r="C27" s="87"/>
      <c r="D27" s="87"/>
      <c r="E27" s="87">
        <f>F6/21</f>
        <v>0</v>
      </c>
      <c r="F27" s="87"/>
      <c r="G27" s="87"/>
      <c r="H27" s="87">
        <f>B6*1.1/3.1</f>
        <v>0</v>
      </c>
      <c r="I27" s="87"/>
      <c r="J27" s="87"/>
      <c r="K27" s="87">
        <f>J6/9</f>
        <v>0</v>
      </c>
      <c r="L27" s="87"/>
      <c r="M27" s="87"/>
      <c r="N27" s="87">
        <f>N6/6</f>
        <v>0</v>
      </c>
      <c r="O27" s="87"/>
      <c r="P27" s="87"/>
      <c r="Q27" s="87">
        <f>R6*1.1/7.5</f>
        <v>0</v>
      </c>
      <c r="R27" s="87"/>
      <c r="S27" s="87"/>
      <c r="T27" s="87">
        <f>B6*28*1.1/496</f>
        <v>0</v>
      </c>
      <c r="U27" s="87"/>
      <c r="V27" s="87"/>
      <c r="W27" s="87">
        <f>B6/17</f>
        <v>0</v>
      </c>
      <c r="X27" s="87"/>
      <c r="Y27" s="87"/>
      <c r="Z27" s="8"/>
      <c r="AA27" s="9"/>
      <c r="AB27" s="9"/>
      <c r="AC27" s="9"/>
      <c r="AD27" s="9"/>
      <c r="AE27" s="9"/>
      <c r="AF27" s="9"/>
      <c r="AG27" s="9"/>
      <c r="AH27" s="9"/>
      <c r="AI27" s="9"/>
      <c r="AJ27" s="9"/>
      <c r="AK27" s="9"/>
      <c r="AL27" s="9"/>
      <c r="AM27" s="9"/>
      <c r="AQ27" s="5"/>
    </row>
    <row r="28" spans="2:43" ht="27" hidden="1" customHeight="1" x14ac:dyDescent="0.25">
      <c r="B28" s="77" t="s">
        <v>26</v>
      </c>
      <c r="C28" s="77"/>
      <c r="D28" s="77"/>
      <c r="E28" s="77" t="s">
        <v>27</v>
      </c>
      <c r="F28" s="77"/>
      <c r="G28" s="77"/>
      <c r="H28" s="77" t="s">
        <v>27</v>
      </c>
      <c r="I28" s="77"/>
      <c r="J28" s="77"/>
      <c r="K28" s="77" t="s">
        <v>27</v>
      </c>
      <c r="L28" s="77"/>
      <c r="M28" s="77"/>
      <c r="N28" s="77" t="s">
        <v>28</v>
      </c>
      <c r="O28" s="77"/>
      <c r="P28" s="77"/>
      <c r="Q28" s="77" t="s">
        <v>29</v>
      </c>
      <c r="R28" s="77"/>
      <c r="S28" s="77"/>
      <c r="T28" s="77" t="s">
        <v>0</v>
      </c>
      <c r="U28" s="77"/>
      <c r="V28" s="77"/>
      <c r="W28" s="77" t="s">
        <v>30</v>
      </c>
      <c r="X28" s="77"/>
      <c r="Y28" s="77"/>
      <c r="Z28" s="8"/>
      <c r="AA28" s="9"/>
      <c r="AB28" s="9"/>
      <c r="AC28" s="9"/>
      <c r="AD28" s="9"/>
      <c r="AE28" s="9"/>
      <c r="AF28" s="9"/>
      <c r="AG28" s="9"/>
      <c r="AH28" s="9"/>
      <c r="AI28" s="9"/>
      <c r="AJ28" s="9"/>
      <c r="AK28" s="9"/>
      <c r="AL28" s="9"/>
      <c r="AM28" s="9"/>
      <c r="AQ28" s="5"/>
    </row>
    <row r="29" spans="2:43" s="4" customFormat="1" ht="27" hidden="1" customHeight="1" x14ac:dyDescent="0.25">
      <c r="B29" s="78">
        <f>B6/300*10000/2/275</f>
        <v>0</v>
      </c>
      <c r="C29" s="78"/>
      <c r="D29" s="78"/>
      <c r="E29" s="78"/>
      <c r="F29" s="79" t="str">
        <f>IF(N6&lt;B29, "POZOR Nedostatečně odvětráno! Více na posledním listu anebo na www.iko.cz", "Vaše střecha je odvětrána správně. Více o odvětrání v posledním listu.")</f>
        <v>Vaše střecha je odvětrána správně. Více o odvětrání v posledním listu.</v>
      </c>
      <c r="G29" s="79"/>
      <c r="H29" s="79"/>
      <c r="I29" s="79"/>
      <c r="J29" s="79"/>
      <c r="K29" s="79"/>
      <c r="L29" s="79"/>
      <c r="M29" s="79"/>
      <c r="N29" s="79"/>
      <c r="O29" s="79"/>
      <c r="P29" s="79"/>
      <c r="Q29" s="79"/>
      <c r="R29" s="79"/>
      <c r="S29" s="79"/>
      <c r="T29" s="79"/>
      <c r="U29" s="79"/>
      <c r="V29" s="79"/>
      <c r="W29" s="79"/>
      <c r="X29" s="79"/>
      <c r="Y29" s="79"/>
      <c r="Z29" s="8"/>
      <c r="AA29" s="9"/>
      <c r="AB29" s="9"/>
      <c r="AC29" s="9"/>
      <c r="AD29" s="9"/>
      <c r="AE29" s="9"/>
      <c r="AF29" s="9"/>
      <c r="AG29" s="9"/>
      <c r="AH29" s="9"/>
      <c r="AI29" s="9"/>
      <c r="AJ29" s="9"/>
      <c r="AK29" s="9"/>
      <c r="AL29" s="9"/>
      <c r="AM29" s="9"/>
      <c r="AQ29" s="5"/>
    </row>
    <row r="30" spans="2:43" ht="27" hidden="1" customHeight="1" x14ac:dyDescent="0.25">
      <c r="Z30" s="8"/>
      <c r="AA30" s="9"/>
      <c r="AB30" s="9"/>
      <c r="AC30" s="9"/>
      <c r="AD30" s="9"/>
      <c r="AE30" s="9"/>
      <c r="AF30" s="9"/>
      <c r="AG30" s="9"/>
      <c r="AH30" s="9"/>
      <c r="AI30" s="9"/>
      <c r="AJ30" s="9"/>
      <c r="AK30" s="9"/>
      <c r="AL30" s="9"/>
      <c r="AM30" s="9"/>
      <c r="AQ30" s="5"/>
    </row>
    <row r="31" spans="2:43" ht="17.45" customHeight="1" x14ac:dyDescent="0.25">
      <c r="B31" s="80" t="s">
        <v>32</v>
      </c>
      <c r="C31" s="80"/>
      <c r="D31" s="80"/>
      <c r="E31" s="80"/>
      <c r="F31" s="80"/>
      <c r="G31" s="80"/>
      <c r="H31" s="80"/>
      <c r="I31" s="80"/>
      <c r="J31" s="80"/>
      <c r="K31" s="80"/>
      <c r="L31" s="80"/>
      <c r="M31" s="80"/>
      <c r="N31" s="80"/>
      <c r="O31" s="80"/>
      <c r="P31" s="80"/>
      <c r="Q31" s="80"/>
      <c r="R31" s="80"/>
      <c r="S31" s="80"/>
      <c r="T31" s="80"/>
      <c r="U31" s="80"/>
      <c r="V31" s="10"/>
      <c r="W31" s="11"/>
      <c r="X31" s="11"/>
      <c r="Y31" s="11"/>
      <c r="Z31" s="7"/>
      <c r="AA31" s="12"/>
      <c r="AB31" s="12"/>
      <c r="AC31" s="12"/>
      <c r="AD31" s="12"/>
      <c r="AE31" s="12"/>
      <c r="AF31" s="12"/>
      <c r="AG31" s="12"/>
      <c r="AH31" s="12"/>
      <c r="AI31" s="12"/>
      <c r="AJ31" s="12"/>
      <c r="AK31" s="12"/>
      <c r="AL31" s="12"/>
      <c r="AM31" s="12"/>
      <c r="AN31" s="5"/>
      <c r="AO31" s="5"/>
      <c r="AP31" s="5"/>
      <c r="AQ31" s="5"/>
    </row>
    <row r="32" spans="2:43" ht="21.75" customHeight="1" x14ac:dyDescent="0.25">
      <c r="B32" s="82" t="s">
        <v>57</v>
      </c>
      <c r="C32" s="82"/>
      <c r="D32" s="82"/>
      <c r="E32" s="82"/>
      <c r="F32" s="82"/>
      <c r="G32" s="82"/>
      <c r="H32" s="82"/>
      <c r="I32" s="82"/>
      <c r="J32" s="82"/>
      <c r="K32" s="82"/>
      <c r="L32" s="82"/>
      <c r="M32" s="82"/>
      <c r="N32" s="82"/>
      <c r="O32" s="82"/>
      <c r="P32" s="82"/>
      <c r="Q32" s="82"/>
      <c r="R32" s="82"/>
      <c r="S32" s="82"/>
      <c r="T32" s="82"/>
      <c r="U32" s="82"/>
      <c r="V32" s="13"/>
      <c r="W32" s="14"/>
      <c r="X32" s="14"/>
      <c r="Y32" s="14"/>
      <c r="Z32" s="7"/>
      <c r="AA32" s="81" t="s">
        <v>55</v>
      </c>
      <c r="AB32" s="81"/>
      <c r="AC32" s="81"/>
      <c r="AD32" s="81"/>
      <c r="AE32" s="81"/>
      <c r="AF32" s="81"/>
      <c r="AG32" s="81"/>
      <c r="AH32" s="81"/>
      <c r="AI32" s="81"/>
      <c r="AJ32" s="81"/>
      <c r="AK32" s="81"/>
      <c r="AL32" s="81"/>
      <c r="AM32" s="81"/>
      <c r="AN32" s="81"/>
      <c r="AO32" s="81"/>
      <c r="AP32" s="81"/>
      <c r="AQ32" s="5"/>
    </row>
    <row r="33" spans="2:43" ht="24.75" customHeight="1" x14ac:dyDescent="0.25">
      <c r="B33" s="82" t="s">
        <v>58</v>
      </c>
      <c r="C33" s="82"/>
      <c r="D33" s="82"/>
      <c r="E33" s="82"/>
      <c r="F33" s="82"/>
      <c r="G33" s="82"/>
      <c r="H33" s="82"/>
      <c r="I33" s="82"/>
      <c r="J33" s="82"/>
      <c r="K33" s="82"/>
      <c r="L33" s="82"/>
      <c r="M33" s="82"/>
      <c r="N33" s="82"/>
      <c r="O33" s="82"/>
      <c r="P33" s="82"/>
      <c r="Q33" s="82"/>
      <c r="R33" s="82"/>
      <c r="S33" s="82"/>
      <c r="T33" s="82"/>
      <c r="U33" s="82"/>
      <c r="W33" s="5"/>
      <c r="X33" s="5"/>
      <c r="Y33" s="5"/>
      <c r="Z33" s="5"/>
      <c r="AA33" s="81"/>
      <c r="AB33" s="81"/>
      <c r="AC33" s="81"/>
      <c r="AD33" s="81"/>
      <c r="AE33" s="81"/>
      <c r="AF33" s="81"/>
      <c r="AG33" s="81"/>
      <c r="AH33" s="81"/>
      <c r="AI33" s="81"/>
      <c r="AJ33" s="81"/>
      <c r="AK33" s="81"/>
      <c r="AL33" s="81"/>
      <c r="AM33" s="81"/>
      <c r="AN33" s="81"/>
      <c r="AO33" s="81"/>
      <c r="AP33" s="81"/>
      <c r="AQ33" s="5"/>
    </row>
    <row r="34" spans="2:43" ht="19.899999999999999" customHeight="1" x14ac:dyDescent="0.25">
      <c r="B34" s="82"/>
      <c r="C34" s="82"/>
      <c r="D34" s="82"/>
      <c r="E34" s="82"/>
      <c r="F34" s="82"/>
      <c r="G34" s="82"/>
      <c r="H34" s="82"/>
      <c r="I34" s="82"/>
      <c r="J34" s="82"/>
      <c r="K34" s="82"/>
      <c r="L34" s="82"/>
      <c r="M34" s="82"/>
      <c r="N34" s="82"/>
      <c r="O34" s="82"/>
      <c r="P34" s="82"/>
      <c r="Q34" s="82"/>
      <c r="R34" s="82"/>
      <c r="S34" s="82"/>
      <c r="T34" s="82"/>
      <c r="U34" s="82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</row>
    <row r="35" spans="2:43" ht="28.5" customHeight="1" x14ac:dyDescent="0.25">
      <c r="B35" s="82" t="s">
        <v>59</v>
      </c>
      <c r="C35" s="82"/>
      <c r="D35" s="82"/>
      <c r="E35" s="82"/>
      <c r="F35" s="82"/>
      <c r="G35" s="82"/>
      <c r="H35" s="82"/>
      <c r="I35" s="82"/>
      <c r="J35" s="82"/>
      <c r="K35" s="82"/>
      <c r="L35" s="82"/>
      <c r="M35" s="82"/>
      <c r="N35" s="82"/>
      <c r="O35" s="82"/>
      <c r="P35" s="82"/>
      <c r="Q35" s="82"/>
      <c r="R35" s="82"/>
      <c r="S35" s="82"/>
      <c r="T35" s="82"/>
      <c r="U35" s="82"/>
      <c r="W35" s="5"/>
      <c r="X35" s="83" t="s">
        <v>54</v>
      </c>
      <c r="Y35" s="83"/>
      <c r="Z35" s="83"/>
      <c r="AA35" s="83"/>
      <c r="AB35" s="83"/>
      <c r="AC35" s="83"/>
      <c r="AD35" s="83"/>
      <c r="AE35" s="83"/>
      <c r="AF35" s="83"/>
      <c r="AG35" s="83"/>
      <c r="AH35" s="83"/>
      <c r="AI35" s="83"/>
      <c r="AJ35" s="83"/>
      <c r="AK35" s="83"/>
      <c r="AL35" s="83"/>
      <c r="AM35" s="5"/>
      <c r="AN35" s="5"/>
      <c r="AO35" s="5"/>
      <c r="AP35" s="5"/>
      <c r="AQ35" s="5"/>
    </row>
    <row r="36" spans="2:43" ht="26.25" customHeight="1" x14ac:dyDescent="0.25">
      <c r="B36" s="82" t="s">
        <v>147</v>
      </c>
      <c r="C36" s="82"/>
      <c r="D36" s="82"/>
      <c r="E36" s="82"/>
      <c r="F36" s="82"/>
      <c r="G36" s="82"/>
      <c r="H36" s="82"/>
      <c r="I36" s="82"/>
      <c r="J36" s="82"/>
      <c r="K36" s="82"/>
      <c r="L36" s="82"/>
      <c r="M36" s="82"/>
      <c r="N36" s="82"/>
      <c r="O36" s="82"/>
      <c r="P36" s="82"/>
      <c r="Q36" s="82"/>
      <c r="R36" s="82"/>
      <c r="S36" s="82"/>
      <c r="T36" s="82"/>
      <c r="U36" s="82"/>
      <c r="W36" s="5"/>
      <c r="X36" s="83"/>
      <c r="Y36" s="83"/>
      <c r="Z36" s="83"/>
      <c r="AA36" s="83"/>
      <c r="AB36" s="83"/>
      <c r="AC36" s="83"/>
      <c r="AD36" s="83"/>
      <c r="AE36" s="83"/>
      <c r="AF36" s="83"/>
      <c r="AG36" s="83"/>
      <c r="AH36" s="83"/>
      <c r="AI36" s="83"/>
      <c r="AJ36" s="83"/>
      <c r="AK36" s="83"/>
      <c r="AL36" s="83"/>
      <c r="AM36" s="5"/>
      <c r="AN36" s="5"/>
      <c r="AO36" s="5"/>
      <c r="AP36" s="5"/>
      <c r="AQ36" s="5"/>
    </row>
    <row r="37" spans="2:43" ht="19.899999999999999" customHeight="1" x14ac:dyDescent="0.25">
      <c r="B37" s="84" t="s">
        <v>31</v>
      </c>
      <c r="C37" s="84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</row>
    <row r="38" spans="2:43" ht="19.899999999999999" customHeight="1" x14ac:dyDescent="0.25"/>
    <row r="39" spans="2:43" ht="19.899999999999999" customHeight="1" x14ac:dyDescent="0.25"/>
    <row r="40" spans="2:43" ht="19.899999999999999" customHeight="1" x14ac:dyDescent="0.25"/>
    <row r="41" spans="2:43" ht="19.899999999999999" customHeight="1" x14ac:dyDescent="0.25"/>
    <row r="42" spans="2:43" ht="19.899999999999999" customHeight="1" x14ac:dyDescent="0.25"/>
    <row r="43" spans="2:43" ht="19.899999999999999" customHeight="1" x14ac:dyDescent="0.25"/>
    <row r="44" spans="2:43" ht="19.899999999999999" customHeight="1" x14ac:dyDescent="0.25"/>
    <row r="45" spans="2:43" ht="19.899999999999999" customHeight="1" x14ac:dyDescent="0.25"/>
    <row r="46" spans="2:43" ht="19.899999999999999" customHeight="1" x14ac:dyDescent="0.25"/>
    <row r="47" spans="2:43" ht="19.899999999999999" customHeight="1" x14ac:dyDescent="0.25"/>
    <row r="48" spans="2:43" ht="19.899999999999999" customHeight="1" x14ac:dyDescent="0.25"/>
    <row r="49" ht="19.899999999999999" customHeight="1" x14ac:dyDescent="0.25"/>
    <row r="50" ht="19.899999999999999" customHeight="1" x14ac:dyDescent="0.25"/>
    <row r="51" ht="19.899999999999999" customHeight="1" x14ac:dyDescent="0.25"/>
    <row r="52" ht="19.899999999999999" customHeight="1" x14ac:dyDescent="0.25"/>
    <row r="53" ht="19.899999999999999" customHeight="1" x14ac:dyDescent="0.25"/>
    <row r="54" ht="19.899999999999999" customHeight="1" x14ac:dyDescent="0.25"/>
    <row r="55" ht="19.899999999999999" customHeight="1" x14ac:dyDescent="0.25"/>
    <row r="56" ht="19.899999999999999" customHeight="1" x14ac:dyDescent="0.25"/>
    <row r="57" ht="19.899999999999999" customHeight="1" x14ac:dyDescent="0.25"/>
    <row r="58" ht="19.899999999999999" customHeight="1" x14ac:dyDescent="0.25"/>
    <row r="59" ht="19.899999999999999" customHeight="1" x14ac:dyDescent="0.25"/>
    <row r="60" ht="19.899999999999999" customHeight="1" x14ac:dyDescent="0.25"/>
    <row r="61" ht="19.899999999999999" customHeight="1" x14ac:dyDescent="0.25"/>
    <row r="62" ht="19.899999999999999" customHeight="1" x14ac:dyDescent="0.25"/>
    <row r="63" ht="19.899999999999999" customHeight="1" x14ac:dyDescent="0.25"/>
    <row r="64" ht="19.899999999999999" customHeight="1" x14ac:dyDescent="0.25"/>
    <row r="65" ht="19.899999999999999" customHeight="1" x14ac:dyDescent="0.25"/>
    <row r="66" ht="19.899999999999999" customHeight="1" x14ac:dyDescent="0.25"/>
    <row r="67" ht="19.899999999999999" customHeight="1" x14ac:dyDescent="0.25"/>
    <row r="68" ht="19.899999999999999" customHeight="1" x14ac:dyDescent="0.25"/>
    <row r="69" ht="19.899999999999999" customHeight="1" x14ac:dyDescent="0.25"/>
    <row r="70" ht="19.899999999999999" customHeight="1" x14ac:dyDescent="0.25"/>
    <row r="71" ht="19.899999999999999" customHeight="1" x14ac:dyDescent="0.25"/>
    <row r="72" ht="19.899999999999999" customHeight="1" x14ac:dyDescent="0.25"/>
    <row r="73" ht="19.899999999999999" customHeight="1" x14ac:dyDescent="0.25"/>
    <row r="74" ht="19.899999999999999" customHeight="1" x14ac:dyDescent="0.25"/>
    <row r="75" ht="19.899999999999999" customHeight="1" x14ac:dyDescent="0.25"/>
    <row r="76" ht="19.899999999999999" customHeight="1" x14ac:dyDescent="0.25"/>
    <row r="77" ht="19.899999999999999" customHeight="1" x14ac:dyDescent="0.25"/>
    <row r="78" ht="19.899999999999999" customHeight="1" x14ac:dyDescent="0.25"/>
    <row r="79" ht="19.899999999999999" customHeight="1" x14ac:dyDescent="0.25"/>
    <row r="80" ht="19.899999999999999" customHeight="1" x14ac:dyDescent="0.25"/>
    <row r="81" ht="19.899999999999999" customHeight="1" x14ac:dyDescent="0.25"/>
    <row r="82" ht="19.899999999999999" customHeight="1" x14ac:dyDescent="0.25"/>
    <row r="83" ht="19.899999999999999" customHeight="1" x14ac:dyDescent="0.25"/>
    <row r="84" ht="19.899999999999999" customHeight="1" x14ac:dyDescent="0.25"/>
    <row r="85" ht="19.899999999999999" customHeight="1" x14ac:dyDescent="0.25"/>
    <row r="86" ht="19.899999999999999" customHeight="1" x14ac:dyDescent="0.25"/>
    <row r="87" ht="19.899999999999999" customHeight="1" x14ac:dyDescent="0.25"/>
    <row r="88" ht="19.899999999999999" customHeight="1" x14ac:dyDescent="0.25"/>
    <row r="89" ht="19.899999999999999" customHeight="1" x14ac:dyDescent="0.25"/>
    <row r="90" ht="19.899999999999999" customHeight="1" x14ac:dyDescent="0.25"/>
    <row r="91" ht="19.899999999999999" customHeight="1" x14ac:dyDescent="0.25"/>
    <row r="92" ht="19.899999999999999" customHeight="1" x14ac:dyDescent="0.25"/>
    <row r="93" ht="19.899999999999999" customHeight="1" x14ac:dyDescent="0.25"/>
    <row r="94" ht="19.899999999999999" customHeight="1" x14ac:dyDescent="0.25"/>
    <row r="95" ht="19.899999999999999" customHeight="1" x14ac:dyDescent="0.25"/>
    <row r="96" ht="19.899999999999999" customHeight="1" x14ac:dyDescent="0.25"/>
    <row r="97" ht="19.899999999999999" customHeight="1" x14ac:dyDescent="0.25"/>
    <row r="98" ht="19.899999999999999" customHeight="1" x14ac:dyDescent="0.25"/>
    <row r="99" ht="19.899999999999999" customHeight="1" x14ac:dyDescent="0.25"/>
    <row r="100" ht="19.899999999999999" customHeight="1" x14ac:dyDescent="0.25"/>
    <row r="101" ht="19.899999999999999" customHeight="1" x14ac:dyDescent="0.25"/>
    <row r="102" ht="19.899999999999999" customHeight="1" x14ac:dyDescent="0.25"/>
    <row r="103" ht="19.899999999999999" customHeight="1" x14ac:dyDescent="0.25"/>
    <row r="104" ht="19.899999999999999" customHeight="1" x14ac:dyDescent="0.25"/>
    <row r="105" ht="19.899999999999999" customHeight="1" x14ac:dyDescent="0.25"/>
    <row r="106" ht="19.899999999999999" customHeight="1" x14ac:dyDescent="0.25"/>
    <row r="107" ht="19.899999999999999" customHeight="1" x14ac:dyDescent="0.25"/>
    <row r="108" ht="19.899999999999999" customHeight="1" x14ac:dyDescent="0.25"/>
    <row r="109" ht="19.899999999999999" customHeight="1" x14ac:dyDescent="0.25"/>
    <row r="110" ht="19.899999999999999" customHeight="1" x14ac:dyDescent="0.25"/>
    <row r="111" ht="19.899999999999999" customHeight="1" x14ac:dyDescent="0.25"/>
    <row r="112" ht="19.899999999999999" customHeight="1" x14ac:dyDescent="0.25"/>
    <row r="113" ht="19.899999999999999" customHeight="1" x14ac:dyDescent="0.25"/>
    <row r="114" ht="19.899999999999999" customHeight="1" x14ac:dyDescent="0.25"/>
    <row r="115" ht="19.899999999999999" customHeight="1" x14ac:dyDescent="0.25"/>
    <row r="116" ht="19.899999999999999" customHeight="1" x14ac:dyDescent="0.25"/>
    <row r="117" ht="19.899999999999999" customHeight="1" x14ac:dyDescent="0.25"/>
    <row r="118" ht="19.899999999999999" customHeight="1" x14ac:dyDescent="0.25"/>
    <row r="119" ht="19.899999999999999" customHeight="1" x14ac:dyDescent="0.25"/>
  </sheetData>
  <mergeCells count="91">
    <mergeCell ref="B36:U36"/>
    <mergeCell ref="AA14:AP17"/>
    <mergeCell ref="H28:J28"/>
    <mergeCell ref="N27:P27"/>
    <mergeCell ref="B37:U37"/>
    <mergeCell ref="Q28:S28"/>
    <mergeCell ref="B29:E29"/>
    <mergeCell ref="F29:Y29"/>
    <mergeCell ref="B31:U31"/>
    <mergeCell ref="B32:U32"/>
    <mergeCell ref="B35:U35"/>
    <mergeCell ref="X35:AL36"/>
    <mergeCell ref="K27:M27"/>
    <mergeCell ref="T28:V28"/>
    <mergeCell ref="W28:Y28"/>
    <mergeCell ref="Q27:S27"/>
    <mergeCell ref="H25:J26"/>
    <mergeCell ref="K25:M26"/>
    <mergeCell ref="N25:P26"/>
    <mergeCell ref="AA32:AP33"/>
    <mergeCell ref="B33:U34"/>
    <mergeCell ref="T27:V27"/>
    <mergeCell ref="W27:Y27"/>
    <mergeCell ref="B28:D28"/>
    <mergeCell ref="E28:G28"/>
    <mergeCell ref="K28:M28"/>
    <mergeCell ref="N28:P28"/>
    <mergeCell ref="B27:D27"/>
    <mergeCell ref="E27:G27"/>
    <mergeCell ref="H27:J27"/>
    <mergeCell ref="AA22:AM23"/>
    <mergeCell ref="S18:U18"/>
    <mergeCell ref="B21:N21"/>
    <mergeCell ref="O21:P21"/>
    <mergeCell ref="Q21:R21"/>
    <mergeCell ref="S21:U21"/>
    <mergeCell ref="X18:AM20"/>
    <mergeCell ref="B19:N19"/>
    <mergeCell ref="O22:P22"/>
    <mergeCell ref="Q22:R22"/>
    <mergeCell ref="S19:U19"/>
    <mergeCell ref="B20:N20"/>
    <mergeCell ref="O20:P20"/>
    <mergeCell ref="Q20:R20"/>
    <mergeCell ref="S20:U20"/>
    <mergeCell ref="S22:U22"/>
    <mergeCell ref="B24:Y24"/>
    <mergeCell ref="Q25:S26"/>
    <mergeCell ref="B22:N22"/>
    <mergeCell ref="B17:N17"/>
    <mergeCell ref="O17:P17"/>
    <mergeCell ref="Q17:R17"/>
    <mergeCell ref="S17:U17"/>
    <mergeCell ref="B18:N18"/>
    <mergeCell ref="O18:P18"/>
    <mergeCell ref="Q18:R18"/>
    <mergeCell ref="O19:P19"/>
    <mergeCell ref="Q19:R19"/>
    <mergeCell ref="T25:V26"/>
    <mergeCell ref="W25:Y26"/>
    <mergeCell ref="B25:D26"/>
    <mergeCell ref="E25:G26"/>
    <mergeCell ref="R9:U10"/>
    <mergeCell ref="B9:E10"/>
    <mergeCell ref="F9:I10"/>
    <mergeCell ref="J9:M10"/>
    <mergeCell ref="N9:Q10"/>
    <mergeCell ref="X12:AP13"/>
    <mergeCell ref="B13:U14"/>
    <mergeCell ref="B15:N15"/>
    <mergeCell ref="O15:P15"/>
    <mergeCell ref="Q15:R15"/>
    <mergeCell ref="S15:U15"/>
    <mergeCell ref="B16:N16"/>
    <mergeCell ref="O16:P16"/>
    <mergeCell ref="Q16:R16"/>
    <mergeCell ref="B11:U12"/>
    <mergeCell ref="S16:U16"/>
    <mergeCell ref="F6:I8"/>
    <mergeCell ref="B2:U3"/>
    <mergeCell ref="W2:AP3"/>
    <mergeCell ref="B4:E5"/>
    <mergeCell ref="F4:I5"/>
    <mergeCell ref="J4:M5"/>
    <mergeCell ref="N4:Q5"/>
    <mergeCell ref="R4:U5"/>
    <mergeCell ref="J6:M8"/>
    <mergeCell ref="N6:Q8"/>
    <mergeCell ref="R6:U8"/>
    <mergeCell ref="X6:AP8"/>
    <mergeCell ref="B6:E8"/>
  </mergeCells>
  <phoneticPr fontId="20" type="noConversion"/>
  <hyperlinks>
    <hyperlink ref="B11:U12" location="Odvětrání!A1" display="Odvětrání!A1"/>
  </hyperlinks>
  <pageMargins left="0.25" right="0.25" top="0.36" bottom="0.28000000000000003" header="0.21" footer="0.11"/>
  <pageSetup paperSize="9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B1:BB119"/>
  <sheetViews>
    <sheetView workbookViewId="0">
      <selection activeCell="B6" sqref="B6:E8"/>
    </sheetView>
  </sheetViews>
  <sheetFormatPr defaultColWidth="8.85546875" defaultRowHeight="15" x14ac:dyDescent="0.25"/>
  <cols>
    <col min="1" max="1" width="1.42578125" style="3" customWidth="1"/>
    <col min="2" max="21" width="3.7109375" style="3" customWidth="1"/>
    <col min="22" max="22" width="1.5703125" style="3" customWidth="1"/>
    <col min="23" max="42" width="2.7109375" style="3" customWidth="1"/>
    <col min="43" max="43" width="2.42578125" style="3" customWidth="1"/>
    <col min="44" max="54" width="2.7109375" style="3" customWidth="1"/>
    <col min="55" max="75" width="3.7109375" style="3" customWidth="1"/>
    <col min="76" max="16384" width="8.85546875" style="3"/>
  </cols>
  <sheetData>
    <row r="1" spans="2:54" ht="13.15" customHeight="1" x14ac:dyDescent="0.25"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</row>
    <row r="2" spans="2:54" ht="13.15" customHeight="1" x14ac:dyDescent="0.25">
      <c r="B2" s="104" t="s">
        <v>2</v>
      </c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4"/>
      <c r="O2" s="104"/>
      <c r="P2" s="104"/>
      <c r="Q2" s="104"/>
      <c r="R2" s="104"/>
      <c r="S2" s="104"/>
      <c r="T2" s="104"/>
      <c r="U2" s="104"/>
      <c r="W2" s="105" t="s">
        <v>85</v>
      </c>
      <c r="X2" s="105"/>
      <c r="Y2" s="105"/>
      <c r="Z2" s="105"/>
      <c r="AA2" s="105"/>
      <c r="AB2" s="105"/>
      <c r="AC2" s="105"/>
      <c r="AD2" s="105"/>
      <c r="AE2" s="105"/>
      <c r="AF2" s="105"/>
      <c r="AG2" s="105"/>
      <c r="AH2" s="105"/>
      <c r="AI2" s="105"/>
      <c r="AJ2" s="105"/>
      <c r="AK2" s="105"/>
      <c r="AL2" s="105"/>
      <c r="AM2" s="105"/>
      <c r="AN2" s="105"/>
      <c r="AO2" s="105"/>
      <c r="AP2" s="105"/>
      <c r="AQ2" s="5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</row>
    <row r="3" spans="2:54" ht="13.15" customHeight="1" x14ac:dyDescent="0.25">
      <c r="B3" s="104"/>
      <c r="C3" s="104"/>
      <c r="D3" s="104"/>
      <c r="E3" s="104"/>
      <c r="F3" s="104"/>
      <c r="G3" s="104"/>
      <c r="H3" s="104"/>
      <c r="I3" s="104"/>
      <c r="J3" s="104"/>
      <c r="K3" s="104"/>
      <c r="L3" s="104"/>
      <c r="M3" s="104"/>
      <c r="N3" s="104"/>
      <c r="O3" s="104"/>
      <c r="P3" s="104"/>
      <c r="Q3" s="104"/>
      <c r="R3" s="104"/>
      <c r="S3" s="104"/>
      <c r="T3" s="104"/>
      <c r="U3" s="104"/>
      <c r="W3" s="105"/>
      <c r="X3" s="105"/>
      <c r="Y3" s="105"/>
      <c r="Z3" s="105"/>
      <c r="AA3" s="105"/>
      <c r="AB3" s="105"/>
      <c r="AC3" s="105"/>
      <c r="AD3" s="105"/>
      <c r="AE3" s="105"/>
      <c r="AF3" s="105"/>
      <c r="AG3" s="105"/>
      <c r="AH3" s="105"/>
      <c r="AI3" s="105"/>
      <c r="AJ3" s="105"/>
      <c r="AK3" s="105"/>
      <c r="AL3" s="105"/>
      <c r="AM3" s="105"/>
      <c r="AN3" s="105"/>
      <c r="AO3" s="105"/>
      <c r="AP3" s="105"/>
      <c r="AQ3" s="5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</row>
    <row r="4" spans="2:54" ht="19.899999999999999" customHeight="1" x14ac:dyDescent="0.25">
      <c r="B4" s="106" t="s">
        <v>3</v>
      </c>
      <c r="C4" s="106"/>
      <c r="D4" s="106"/>
      <c r="E4" s="106"/>
      <c r="F4" s="106" t="s">
        <v>4</v>
      </c>
      <c r="G4" s="107"/>
      <c r="H4" s="107"/>
      <c r="I4" s="107"/>
      <c r="J4" s="106" t="s">
        <v>5</v>
      </c>
      <c r="K4" s="107"/>
      <c r="L4" s="107"/>
      <c r="M4" s="107"/>
      <c r="N4" s="106" t="s">
        <v>6</v>
      </c>
      <c r="O4" s="107"/>
      <c r="P4" s="107"/>
      <c r="Q4" s="107"/>
      <c r="R4" s="106" t="s">
        <v>7</v>
      </c>
      <c r="S4" s="107"/>
      <c r="T4" s="107"/>
      <c r="U4" s="107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</row>
    <row r="5" spans="2:54" ht="19.899999999999999" customHeight="1" thickBot="1" x14ac:dyDescent="0.3">
      <c r="B5" s="106"/>
      <c r="C5" s="106"/>
      <c r="D5" s="106"/>
      <c r="E5" s="106"/>
      <c r="F5" s="107"/>
      <c r="G5" s="107"/>
      <c r="H5" s="107"/>
      <c r="I5" s="107"/>
      <c r="J5" s="107"/>
      <c r="K5" s="107"/>
      <c r="L5" s="107"/>
      <c r="M5" s="107"/>
      <c r="N5" s="107"/>
      <c r="O5" s="107"/>
      <c r="P5" s="107"/>
      <c r="Q5" s="107"/>
      <c r="R5" s="107"/>
      <c r="S5" s="107"/>
      <c r="T5" s="107"/>
      <c r="U5" s="107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</row>
    <row r="6" spans="2:54" ht="15" customHeight="1" thickTop="1" x14ac:dyDescent="0.25">
      <c r="B6" s="100">
        <v>0</v>
      </c>
      <c r="C6" s="100"/>
      <c r="D6" s="100"/>
      <c r="E6" s="100"/>
      <c r="F6" s="100">
        <v>0</v>
      </c>
      <c r="G6" s="100"/>
      <c r="H6" s="100"/>
      <c r="I6" s="100"/>
      <c r="J6" s="100">
        <v>0</v>
      </c>
      <c r="K6" s="100"/>
      <c r="L6" s="100"/>
      <c r="M6" s="100"/>
      <c r="N6" s="100">
        <v>0</v>
      </c>
      <c r="O6" s="100"/>
      <c r="P6" s="100"/>
      <c r="Q6" s="100"/>
      <c r="R6" s="100">
        <v>0</v>
      </c>
      <c r="S6" s="100"/>
      <c r="T6" s="100"/>
      <c r="U6" s="100"/>
      <c r="W6" s="5"/>
      <c r="X6" s="102" t="s">
        <v>149</v>
      </c>
      <c r="Y6" s="102"/>
      <c r="Z6" s="102"/>
      <c r="AA6" s="102"/>
      <c r="AB6" s="102"/>
      <c r="AC6" s="102"/>
      <c r="AD6" s="102"/>
      <c r="AE6" s="102"/>
      <c r="AF6" s="102"/>
      <c r="AG6" s="102"/>
      <c r="AH6" s="102"/>
      <c r="AI6" s="102"/>
      <c r="AJ6" s="102"/>
      <c r="AK6" s="102"/>
      <c r="AL6" s="102"/>
      <c r="AM6" s="102"/>
      <c r="AN6" s="102"/>
      <c r="AO6" s="102"/>
      <c r="AP6" s="102"/>
      <c r="AQ6" s="5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</row>
    <row r="7" spans="2:54" ht="15" customHeight="1" x14ac:dyDescent="0.25">
      <c r="B7" s="101"/>
      <c r="C7" s="101"/>
      <c r="D7" s="101"/>
      <c r="E7" s="101"/>
      <c r="F7" s="101"/>
      <c r="G7" s="101"/>
      <c r="H7" s="101"/>
      <c r="I7" s="101"/>
      <c r="J7" s="101"/>
      <c r="K7" s="101"/>
      <c r="L7" s="101"/>
      <c r="M7" s="101"/>
      <c r="N7" s="101"/>
      <c r="O7" s="101"/>
      <c r="P7" s="101"/>
      <c r="Q7" s="101"/>
      <c r="R7" s="101"/>
      <c r="S7" s="101"/>
      <c r="T7" s="101"/>
      <c r="U7" s="101"/>
      <c r="W7" s="5"/>
      <c r="X7" s="102"/>
      <c r="Y7" s="102"/>
      <c r="Z7" s="102"/>
      <c r="AA7" s="102"/>
      <c r="AB7" s="102"/>
      <c r="AC7" s="102"/>
      <c r="AD7" s="102"/>
      <c r="AE7" s="102"/>
      <c r="AF7" s="102"/>
      <c r="AG7" s="102"/>
      <c r="AH7" s="102"/>
      <c r="AI7" s="102"/>
      <c r="AJ7" s="102"/>
      <c r="AK7" s="102"/>
      <c r="AL7" s="102"/>
      <c r="AM7" s="102"/>
      <c r="AN7" s="102"/>
      <c r="AO7" s="102"/>
      <c r="AP7" s="102"/>
      <c r="AQ7" s="5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</row>
    <row r="8" spans="2:54" ht="15" customHeight="1" x14ac:dyDescent="0.25">
      <c r="B8" s="101"/>
      <c r="C8" s="101"/>
      <c r="D8" s="101"/>
      <c r="E8" s="101"/>
      <c r="F8" s="101"/>
      <c r="G8" s="101"/>
      <c r="H8" s="101"/>
      <c r="I8" s="101"/>
      <c r="J8" s="101"/>
      <c r="K8" s="101"/>
      <c r="L8" s="101"/>
      <c r="M8" s="101"/>
      <c r="N8" s="101"/>
      <c r="O8" s="101"/>
      <c r="P8" s="101"/>
      <c r="Q8" s="101"/>
      <c r="R8" s="101"/>
      <c r="S8" s="101"/>
      <c r="T8" s="101"/>
      <c r="U8" s="101"/>
      <c r="W8" s="5"/>
      <c r="X8" s="102"/>
      <c r="Y8" s="102"/>
      <c r="Z8" s="102"/>
      <c r="AA8" s="102"/>
      <c r="AB8" s="102"/>
      <c r="AC8" s="102"/>
      <c r="AD8" s="102"/>
      <c r="AE8" s="102"/>
      <c r="AF8" s="102"/>
      <c r="AG8" s="102"/>
      <c r="AH8" s="102"/>
      <c r="AI8" s="102"/>
      <c r="AJ8" s="102"/>
      <c r="AK8" s="102"/>
      <c r="AL8" s="102"/>
      <c r="AM8" s="102"/>
      <c r="AN8" s="102"/>
      <c r="AO8" s="102"/>
      <c r="AP8" s="102"/>
      <c r="AQ8" s="5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</row>
    <row r="9" spans="2:54" ht="12" customHeight="1" x14ac:dyDescent="0.25">
      <c r="B9" s="108"/>
      <c r="C9" s="108"/>
      <c r="D9" s="108"/>
      <c r="E9" s="108"/>
      <c r="F9" s="98" t="s">
        <v>8</v>
      </c>
      <c r="G9" s="98"/>
      <c r="H9" s="98"/>
      <c r="I9" s="98"/>
      <c r="J9" s="99"/>
      <c r="K9" s="99"/>
      <c r="L9" s="99"/>
      <c r="M9" s="99"/>
      <c r="N9" s="98" t="s">
        <v>9</v>
      </c>
      <c r="O9" s="98"/>
      <c r="P9" s="98"/>
      <c r="Q9" s="98"/>
      <c r="R9" s="108"/>
      <c r="S9" s="108"/>
      <c r="T9" s="108"/>
      <c r="U9" s="108"/>
      <c r="W9" s="27"/>
      <c r="X9" s="103"/>
      <c r="Y9" s="103"/>
      <c r="Z9" s="103"/>
      <c r="AA9" s="103"/>
      <c r="AB9" s="103"/>
      <c r="AC9" s="103"/>
      <c r="AD9" s="103"/>
      <c r="AE9" s="103"/>
      <c r="AF9" s="103"/>
      <c r="AG9" s="103"/>
      <c r="AH9" s="103"/>
      <c r="AI9" s="103"/>
      <c r="AJ9" s="103"/>
      <c r="AK9" s="103"/>
      <c r="AL9" s="103"/>
      <c r="AM9" s="103"/>
      <c r="AN9" s="103"/>
      <c r="AO9" s="103"/>
      <c r="AP9" s="103"/>
      <c r="AQ9" s="5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</row>
    <row r="10" spans="2:54" ht="12" customHeight="1" x14ac:dyDescent="0.25">
      <c r="B10" s="108"/>
      <c r="C10" s="108"/>
      <c r="D10" s="108"/>
      <c r="E10" s="108"/>
      <c r="F10" s="98"/>
      <c r="G10" s="98"/>
      <c r="H10" s="98"/>
      <c r="I10" s="98"/>
      <c r="J10" s="99"/>
      <c r="K10" s="99"/>
      <c r="L10" s="99"/>
      <c r="M10" s="99"/>
      <c r="N10" s="98"/>
      <c r="O10" s="98"/>
      <c r="P10" s="98"/>
      <c r="Q10" s="98"/>
      <c r="R10" s="108"/>
      <c r="S10" s="108"/>
      <c r="T10" s="108"/>
      <c r="U10" s="108"/>
      <c r="W10" s="27"/>
      <c r="X10" s="27"/>
      <c r="Y10" s="27"/>
      <c r="Z10" s="27"/>
      <c r="AA10" s="27"/>
      <c r="AB10" s="27"/>
      <c r="AC10" s="27"/>
      <c r="AD10" s="27"/>
      <c r="AE10" s="27"/>
      <c r="AF10" s="27"/>
      <c r="AG10" s="27"/>
      <c r="AH10" s="27"/>
      <c r="AI10" s="27"/>
      <c r="AJ10" s="27"/>
      <c r="AK10" s="27"/>
      <c r="AL10" s="27"/>
      <c r="AM10" s="27"/>
      <c r="AN10" s="27"/>
      <c r="AO10" s="27"/>
      <c r="AP10" s="27"/>
      <c r="AQ10" s="5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</row>
    <row r="11" spans="2:54" ht="12" customHeight="1" x14ac:dyDescent="0.25">
      <c r="B11" s="109" t="str">
        <f>F29</f>
        <v>Vaše střecha je odvětrána správně. Více o odvětrání v posledním listu.</v>
      </c>
      <c r="C11" s="109"/>
      <c r="D11" s="109"/>
      <c r="E11" s="109"/>
      <c r="F11" s="109"/>
      <c r="G11" s="109"/>
      <c r="H11" s="109"/>
      <c r="I11" s="109"/>
      <c r="J11" s="109"/>
      <c r="K11" s="109"/>
      <c r="L11" s="109"/>
      <c r="M11" s="109"/>
      <c r="N11" s="109"/>
      <c r="O11" s="109"/>
      <c r="P11" s="109"/>
      <c r="Q11" s="109"/>
      <c r="R11" s="109"/>
      <c r="S11" s="109"/>
      <c r="T11" s="109"/>
      <c r="U11" s="109"/>
      <c r="W11" s="27"/>
      <c r="X11" s="27"/>
      <c r="Y11" s="27"/>
      <c r="Z11" s="27"/>
      <c r="AA11" s="5"/>
      <c r="AB11" s="27"/>
      <c r="AC11" s="27"/>
      <c r="AD11" s="27"/>
      <c r="AE11" s="27"/>
      <c r="AF11" s="27"/>
      <c r="AG11" s="27"/>
      <c r="AH11" s="27"/>
      <c r="AI11" s="27"/>
      <c r="AJ11" s="27"/>
      <c r="AK11" s="27"/>
      <c r="AL11" s="27"/>
      <c r="AM11" s="27"/>
      <c r="AN11" s="27"/>
      <c r="AO11" s="27"/>
      <c r="AP11" s="27"/>
      <c r="AQ11" s="5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</row>
    <row r="12" spans="2:54" ht="12" customHeight="1" x14ac:dyDescent="0.25">
      <c r="B12" s="109"/>
      <c r="C12" s="109"/>
      <c r="D12" s="109"/>
      <c r="E12" s="109"/>
      <c r="F12" s="109"/>
      <c r="G12" s="109"/>
      <c r="H12" s="109"/>
      <c r="I12" s="109"/>
      <c r="J12" s="109"/>
      <c r="K12" s="109"/>
      <c r="L12" s="109"/>
      <c r="M12" s="109"/>
      <c r="N12" s="109"/>
      <c r="O12" s="109"/>
      <c r="P12" s="109"/>
      <c r="Q12" s="109"/>
      <c r="R12" s="109"/>
      <c r="S12" s="109"/>
      <c r="T12" s="109"/>
      <c r="U12" s="109"/>
      <c r="W12" s="27"/>
      <c r="X12" s="112" t="s">
        <v>122</v>
      </c>
      <c r="Y12" s="112"/>
      <c r="Z12" s="112"/>
      <c r="AA12" s="112"/>
      <c r="AB12" s="112"/>
      <c r="AC12" s="112"/>
      <c r="AD12" s="112"/>
      <c r="AE12" s="112"/>
      <c r="AF12" s="112"/>
      <c r="AG12" s="112"/>
      <c r="AH12" s="112"/>
      <c r="AI12" s="112"/>
      <c r="AJ12" s="112"/>
      <c r="AK12" s="112"/>
      <c r="AL12" s="112"/>
      <c r="AM12" s="112"/>
      <c r="AN12" s="112"/>
      <c r="AO12" s="112"/>
      <c r="AP12" s="112"/>
      <c r="AQ12" s="5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</row>
    <row r="13" spans="2:54" ht="19.899999999999999" customHeight="1" x14ac:dyDescent="0.25">
      <c r="B13" s="110" t="s">
        <v>10</v>
      </c>
      <c r="C13" s="111"/>
      <c r="D13" s="111"/>
      <c r="E13" s="111"/>
      <c r="F13" s="111"/>
      <c r="G13" s="111"/>
      <c r="H13" s="111"/>
      <c r="I13" s="111"/>
      <c r="J13" s="111"/>
      <c r="K13" s="111"/>
      <c r="L13" s="111"/>
      <c r="M13" s="111"/>
      <c r="N13" s="111"/>
      <c r="O13" s="111"/>
      <c r="P13" s="111"/>
      <c r="Q13" s="111"/>
      <c r="R13" s="111"/>
      <c r="S13" s="111"/>
      <c r="T13" s="111"/>
      <c r="U13" s="111"/>
      <c r="W13" s="6"/>
      <c r="X13" s="112"/>
      <c r="Y13" s="112"/>
      <c r="Z13" s="112"/>
      <c r="AA13" s="112"/>
      <c r="AB13" s="112"/>
      <c r="AC13" s="112"/>
      <c r="AD13" s="112"/>
      <c r="AE13" s="112"/>
      <c r="AF13" s="112"/>
      <c r="AG13" s="112"/>
      <c r="AH13" s="112"/>
      <c r="AI13" s="112"/>
      <c r="AJ13" s="112"/>
      <c r="AK13" s="112"/>
      <c r="AL13" s="112"/>
      <c r="AM13" s="112"/>
      <c r="AN13" s="112"/>
      <c r="AO13" s="112"/>
      <c r="AP13" s="112"/>
      <c r="AQ13" s="5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</row>
    <row r="14" spans="2:54" ht="19.899999999999999" customHeight="1" x14ac:dyDescent="0.25">
      <c r="B14" s="111"/>
      <c r="C14" s="111"/>
      <c r="D14" s="111"/>
      <c r="E14" s="111"/>
      <c r="F14" s="111"/>
      <c r="G14" s="111"/>
      <c r="H14" s="111"/>
      <c r="I14" s="111"/>
      <c r="J14" s="111"/>
      <c r="K14" s="111"/>
      <c r="L14" s="111"/>
      <c r="M14" s="111"/>
      <c r="N14" s="111"/>
      <c r="O14" s="111"/>
      <c r="P14" s="111"/>
      <c r="Q14" s="111"/>
      <c r="R14" s="111"/>
      <c r="S14" s="111"/>
      <c r="T14" s="111"/>
      <c r="U14" s="111"/>
      <c r="W14" s="6"/>
      <c r="X14" s="6"/>
      <c r="Y14" s="6"/>
      <c r="Z14" s="6"/>
      <c r="AA14" s="115" t="s">
        <v>150</v>
      </c>
      <c r="AB14" s="115"/>
      <c r="AC14" s="115"/>
      <c r="AD14" s="115"/>
      <c r="AE14" s="115"/>
      <c r="AF14" s="115"/>
      <c r="AG14" s="115"/>
      <c r="AH14" s="115"/>
      <c r="AI14" s="115"/>
      <c r="AJ14" s="115"/>
      <c r="AK14" s="115"/>
      <c r="AL14" s="115"/>
      <c r="AM14" s="115"/>
      <c r="AN14" s="115"/>
      <c r="AO14" s="115"/>
      <c r="AP14" s="115"/>
      <c r="AQ14" s="5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</row>
    <row r="15" spans="2:54" ht="19.899999999999999" customHeight="1" x14ac:dyDescent="0.25">
      <c r="B15" s="117" t="s">
        <v>81</v>
      </c>
      <c r="C15" s="117"/>
      <c r="D15" s="117"/>
      <c r="E15" s="117"/>
      <c r="F15" s="117"/>
      <c r="G15" s="117"/>
      <c r="H15" s="117"/>
      <c r="I15" s="117"/>
      <c r="J15" s="117"/>
      <c r="K15" s="117"/>
      <c r="L15" s="117"/>
      <c r="M15" s="117"/>
      <c r="N15" s="117"/>
      <c r="O15" s="118" t="s">
        <v>11</v>
      </c>
      <c r="P15" s="118"/>
      <c r="Q15" s="119" t="s">
        <v>12</v>
      </c>
      <c r="R15" s="119"/>
      <c r="S15" s="120" t="s">
        <v>13</v>
      </c>
      <c r="T15" s="120"/>
      <c r="U15" s="120"/>
      <c r="W15" s="5"/>
      <c r="X15" s="5"/>
      <c r="Y15" s="5"/>
      <c r="Z15" s="5"/>
      <c r="AA15" s="115"/>
      <c r="AB15" s="115"/>
      <c r="AC15" s="115"/>
      <c r="AD15" s="115"/>
      <c r="AE15" s="115"/>
      <c r="AF15" s="115"/>
      <c r="AG15" s="115"/>
      <c r="AH15" s="115"/>
      <c r="AI15" s="115"/>
      <c r="AJ15" s="115"/>
      <c r="AK15" s="115"/>
      <c r="AL15" s="115"/>
      <c r="AM15" s="115"/>
      <c r="AN15" s="115"/>
      <c r="AO15" s="115"/>
      <c r="AP15" s="115"/>
      <c r="AQ15" s="5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</row>
    <row r="16" spans="2:54" ht="19.899999999999999" customHeight="1" x14ac:dyDescent="0.25">
      <c r="B16" s="92" t="s">
        <v>128</v>
      </c>
      <c r="C16" s="92"/>
      <c r="D16" s="92"/>
      <c r="E16" s="92"/>
      <c r="F16" s="92"/>
      <c r="G16" s="92"/>
      <c r="H16" s="92"/>
      <c r="I16" s="92"/>
      <c r="J16" s="92"/>
      <c r="K16" s="92"/>
      <c r="L16" s="92"/>
      <c r="M16" s="92"/>
      <c r="N16" s="92"/>
      <c r="O16" s="89">
        <f>B27</f>
        <v>0</v>
      </c>
      <c r="P16" s="89"/>
      <c r="Q16" s="90">
        <f t="shared" ref="Q16:Q22" si="0">CEILING(O16,1)</f>
        <v>0</v>
      </c>
      <c r="R16" s="90"/>
      <c r="S16" s="91" t="s">
        <v>14</v>
      </c>
      <c r="T16" s="91"/>
      <c r="U16" s="91"/>
      <c r="W16" s="5"/>
      <c r="X16" s="5"/>
      <c r="Y16" s="5"/>
      <c r="Z16" s="5"/>
      <c r="AA16" s="115"/>
      <c r="AB16" s="115"/>
      <c r="AC16" s="115"/>
      <c r="AD16" s="115"/>
      <c r="AE16" s="115"/>
      <c r="AF16" s="115"/>
      <c r="AG16" s="115"/>
      <c r="AH16" s="115"/>
      <c r="AI16" s="115"/>
      <c r="AJ16" s="115"/>
      <c r="AK16" s="115"/>
      <c r="AL16" s="115"/>
      <c r="AM16" s="115"/>
      <c r="AN16" s="115"/>
      <c r="AO16" s="115"/>
      <c r="AP16" s="115"/>
      <c r="AQ16" s="5"/>
    </row>
    <row r="17" spans="2:43" ht="19.899999999999999" customHeight="1" x14ac:dyDescent="0.25">
      <c r="B17" s="93" t="s">
        <v>132</v>
      </c>
      <c r="C17" s="92"/>
      <c r="D17" s="92"/>
      <c r="E17" s="92"/>
      <c r="F17" s="92"/>
      <c r="G17" s="92"/>
      <c r="H17" s="92"/>
      <c r="I17" s="92"/>
      <c r="J17" s="92"/>
      <c r="K17" s="92"/>
      <c r="L17" s="92"/>
      <c r="M17" s="92"/>
      <c r="N17" s="92"/>
      <c r="O17" s="89">
        <f>H27</f>
        <v>0</v>
      </c>
      <c r="P17" s="89"/>
      <c r="Q17" s="90">
        <f t="shared" si="0"/>
        <v>0</v>
      </c>
      <c r="R17" s="90"/>
      <c r="S17" s="91" t="s">
        <v>15</v>
      </c>
      <c r="T17" s="91"/>
      <c r="U17" s="91"/>
      <c r="W17" s="5"/>
      <c r="X17" s="5"/>
      <c r="Y17" s="5"/>
      <c r="Z17" s="5"/>
      <c r="AA17" s="116"/>
      <c r="AB17" s="116"/>
      <c r="AC17" s="116"/>
      <c r="AD17" s="116"/>
      <c r="AE17" s="116"/>
      <c r="AF17" s="116"/>
      <c r="AG17" s="116"/>
      <c r="AH17" s="116"/>
      <c r="AI17" s="116"/>
      <c r="AJ17" s="116"/>
      <c r="AK17" s="116"/>
      <c r="AL17" s="116"/>
      <c r="AM17" s="116"/>
      <c r="AN17" s="116"/>
      <c r="AO17" s="116"/>
      <c r="AP17" s="116"/>
      <c r="AQ17" s="5"/>
    </row>
    <row r="18" spans="2:43" ht="19.899999999999999" customHeight="1" x14ac:dyDescent="0.25">
      <c r="B18" s="93" t="s">
        <v>89</v>
      </c>
      <c r="C18" s="92"/>
      <c r="D18" s="92"/>
      <c r="E18" s="92"/>
      <c r="F18" s="92"/>
      <c r="G18" s="92"/>
      <c r="H18" s="92"/>
      <c r="I18" s="92"/>
      <c r="J18" s="92"/>
      <c r="K18" s="92"/>
      <c r="L18" s="92"/>
      <c r="M18" s="92"/>
      <c r="N18" s="92"/>
      <c r="O18" s="89">
        <f>K27+E27</f>
        <v>0</v>
      </c>
      <c r="P18" s="89"/>
      <c r="Q18" s="90">
        <f t="shared" si="0"/>
        <v>0</v>
      </c>
      <c r="R18" s="90"/>
      <c r="S18" s="91" t="s">
        <v>142</v>
      </c>
      <c r="T18" s="91"/>
      <c r="U18" s="91"/>
      <c r="W18" s="5"/>
      <c r="X18" s="83" t="s">
        <v>56</v>
      </c>
      <c r="Y18" s="83"/>
      <c r="Z18" s="83"/>
      <c r="AA18" s="83"/>
      <c r="AB18" s="83"/>
      <c r="AC18" s="83"/>
      <c r="AD18" s="83"/>
      <c r="AE18" s="83"/>
      <c r="AF18" s="83"/>
      <c r="AG18" s="83"/>
      <c r="AH18" s="83"/>
      <c r="AI18" s="83"/>
      <c r="AJ18" s="83"/>
      <c r="AK18" s="83"/>
      <c r="AL18" s="83"/>
      <c r="AM18" s="83"/>
      <c r="AN18" s="6"/>
      <c r="AO18" s="6"/>
      <c r="AP18" s="6"/>
      <c r="AQ18" s="5"/>
    </row>
    <row r="19" spans="2:43" ht="19.899999999999999" customHeight="1" x14ac:dyDescent="0.25">
      <c r="B19" s="92" t="s">
        <v>83</v>
      </c>
      <c r="C19" s="92"/>
      <c r="D19" s="92"/>
      <c r="E19" s="92"/>
      <c r="F19" s="92"/>
      <c r="G19" s="92"/>
      <c r="H19" s="92"/>
      <c r="I19" s="92"/>
      <c r="J19" s="92"/>
      <c r="K19" s="92"/>
      <c r="L19" s="92"/>
      <c r="M19" s="92"/>
      <c r="N19" s="92"/>
      <c r="O19" s="89">
        <f>Q27</f>
        <v>0</v>
      </c>
      <c r="P19" s="89"/>
      <c r="Q19" s="90">
        <f t="shared" si="0"/>
        <v>0</v>
      </c>
      <c r="R19" s="90"/>
      <c r="S19" s="91" t="s">
        <v>14</v>
      </c>
      <c r="T19" s="91"/>
      <c r="U19" s="91"/>
      <c r="W19" s="5"/>
      <c r="X19" s="83"/>
      <c r="Y19" s="83"/>
      <c r="Z19" s="83"/>
      <c r="AA19" s="83"/>
      <c r="AB19" s="83"/>
      <c r="AC19" s="83"/>
      <c r="AD19" s="83"/>
      <c r="AE19" s="83"/>
      <c r="AF19" s="83"/>
      <c r="AG19" s="83"/>
      <c r="AH19" s="83"/>
      <c r="AI19" s="83"/>
      <c r="AJ19" s="83"/>
      <c r="AK19" s="83"/>
      <c r="AL19" s="83"/>
      <c r="AM19" s="83"/>
      <c r="AN19" s="5"/>
      <c r="AO19" s="5"/>
      <c r="AP19" s="5"/>
      <c r="AQ19" s="5"/>
    </row>
    <row r="20" spans="2:43" ht="19.899999999999999" customHeight="1" x14ac:dyDescent="0.25">
      <c r="B20" s="93" t="s">
        <v>129</v>
      </c>
      <c r="C20" s="92"/>
      <c r="D20" s="92"/>
      <c r="E20" s="92"/>
      <c r="F20" s="92"/>
      <c r="G20" s="92"/>
      <c r="H20" s="92"/>
      <c r="I20" s="92"/>
      <c r="J20" s="92"/>
      <c r="K20" s="92"/>
      <c r="L20" s="92"/>
      <c r="M20" s="92"/>
      <c r="N20" s="92"/>
      <c r="O20" s="89">
        <f>N27</f>
        <v>0</v>
      </c>
      <c r="P20" s="89"/>
      <c r="Q20" s="90">
        <f t="shared" si="0"/>
        <v>0</v>
      </c>
      <c r="R20" s="90"/>
      <c r="S20" s="91" t="s">
        <v>14</v>
      </c>
      <c r="T20" s="91"/>
      <c r="U20" s="91"/>
      <c r="W20" s="5"/>
      <c r="X20" s="83"/>
      <c r="Y20" s="83"/>
      <c r="Z20" s="83"/>
      <c r="AA20" s="83"/>
      <c r="AB20" s="83"/>
      <c r="AC20" s="83"/>
      <c r="AD20" s="83"/>
      <c r="AE20" s="83"/>
      <c r="AF20" s="83"/>
      <c r="AG20" s="83"/>
      <c r="AH20" s="83"/>
      <c r="AI20" s="83"/>
      <c r="AJ20" s="83"/>
      <c r="AK20" s="83"/>
      <c r="AL20" s="83"/>
      <c r="AM20" s="83"/>
      <c r="AN20" s="5"/>
      <c r="AO20" s="5"/>
      <c r="AP20" s="5"/>
      <c r="AQ20" s="5"/>
    </row>
    <row r="21" spans="2:43" ht="19.899999999999999" customHeight="1" x14ac:dyDescent="0.25">
      <c r="B21" s="93" t="s">
        <v>87</v>
      </c>
      <c r="C21" s="92"/>
      <c r="D21" s="92"/>
      <c r="E21" s="92"/>
      <c r="F21" s="92"/>
      <c r="G21" s="92"/>
      <c r="H21" s="92"/>
      <c r="I21" s="92"/>
      <c r="J21" s="92"/>
      <c r="K21" s="92"/>
      <c r="L21" s="92"/>
      <c r="M21" s="92"/>
      <c r="N21" s="92"/>
      <c r="O21" s="89">
        <f>T27</f>
        <v>0</v>
      </c>
      <c r="P21" s="89"/>
      <c r="Q21" s="90">
        <f t="shared" si="0"/>
        <v>0</v>
      </c>
      <c r="R21" s="90"/>
      <c r="S21" s="91" t="s">
        <v>1</v>
      </c>
      <c r="T21" s="91"/>
      <c r="U21" s="91"/>
      <c r="W21" s="5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  <c r="AM21" s="6"/>
      <c r="AN21" s="5"/>
      <c r="AO21" s="5"/>
      <c r="AP21" s="5"/>
      <c r="AQ21" s="5"/>
    </row>
    <row r="22" spans="2:43" ht="19.899999999999999" customHeight="1" x14ac:dyDescent="0.25">
      <c r="B22" s="113" t="s">
        <v>152</v>
      </c>
      <c r="C22" s="92"/>
      <c r="D22" s="92"/>
      <c r="E22" s="92"/>
      <c r="F22" s="92"/>
      <c r="G22" s="92"/>
      <c r="H22" s="92"/>
      <c r="I22" s="92"/>
      <c r="J22" s="92"/>
      <c r="K22" s="92"/>
      <c r="L22" s="92"/>
      <c r="M22" s="92"/>
      <c r="N22" s="92"/>
      <c r="O22" s="89">
        <f>W27</f>
        <v>0</v>
      </c>
      <c r="P22" s="89"/>
      <c r="Q22" s="90">
        <f t="shared" si="0"/>
        <v>0</v>
      </c>
      <c r="R22" s="90"/>
      <c r="S22" s="91" t="s">
        <v>16</v>
      </c>
      <c r="T22" s="91"/>
      <c r="U22" s="91"/>
      <c r="W22" s="5"/>
      <c r="X22" s="6"/>
      <c r="Y22" s="6"/>
      <c r="Z22" s="6"/>
      <c r="AA22" s="81" t="s">
        <v>131</v>
      </c>
      <c r="AB22" s="81"/>
      <c r="AC22" s="81"/>
      <c r="AD22" s="81"/>
      <c r="AE22" s="81"/>
      <c r="AF22" s="81"/>
      <c r="AG22" s="81"/>
      <c r="AH22" s="81"/>
      <c r="AI22" s="81"/>
      <c r="AJ22" s="81"/>
      <c r="AK22" s="81"/>
      <c r="AL22" s="81"/>
      <c r="AM22" s="81"/>
      <c r="AN22" s="5"/>
      <c r="AO22" s="5"/>
      <c r="AP22" s="5"/>
      <c r="AQ22" s="5"/>
    </row>
    <row r="23" spans="2:43" ht="24.75" customHeight="1" x14ac:dyDescent="0.25"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5"/>
      <c r="X23" s="5"/>
      <c r="Y23" s="7"/>
      <c r="Z23" s="7"/>
      <c r="AA23" s="81"/>
      <c r="AB23" s="81"/>
      <c r="AC23" s="81"/>
      <c r="AD23" s="81"/>
      <c r="AE23" s="81"/>
      <c r="AF23" s="81"/>
      <c r="AG23" s="81"/>
      <c r="AH23" s="81"/>
      <c r="AI23" s="81"/>
      <c r="AJ23" s="81"/>
      <c r="AK23" s="81"/>
      <c r="AL23" s="81"/>
      <c r="AM23" s="81"/>
      <c r="AN23" s="5"/>
      <c r="AO23" s="5"/>
      <c r="AP23" s="5"/>
      <c r="AQ23" s="5"/>
    </row>
    <row r="24" spans="2:43" ht="27" hidden="1" customHeight="1" x14ac:dyDescent="0.25">
      <c r="B24" s="88" t="s">
        <v>17</v>
      </c>
      <c r="C24" s="88"/>
      <c r="D24" s="88"/>
      <c r="E24" s="88"/>
      <c r="F24" s="88"/>
      <c r="G24" s="88"/>
      <c r="H24" s="88"/>
      <c r="I24" s="88"/>
      <c r="J24" s="88"/>
      <c r="K24" s="88"/>
      <c r="L24" s="88"/>
      <c r="M24" s="88"/>
      <c r="N24" s="88"/>
      <c r="O24" s="88"/>
      <c r="P24" s="88"/>
      <c r="Q24" s="88"/>
      <c r="R24" s="88"/>
      <c r="S24" s="88"/>
      <c r="T24" s="88"/>
      <c r="U24" s="88"/>
      <c r="V24" s="88"/>
      <c r="W24" s="88"/>
      <c r="X24" s="88"/>
      <c r="Y24" s="88"/>
      <c r="Z24" s="8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Q24" s="5"/>
    </row>
    <row r="25" spans="2:43" ht="27" hidden="1" customHeight="1" x14ac:dyDescent="0.25">
      <c r="B25" s="85" t="s">
        <v>18</v>
      </c>
      <c r="C25" s="85"/>
      <c r="D25" s="85"/>
      <c r="E25" s="85" t="s">
        <v>19</v>
      </c>
      <c r="F25" s="85"/>
      <c r="G25" s="85"/>
      <c r="H25" s="85" t="s">
        <v>116</v>
      </c>
      <c r="I25" s="85"/>
      <c r="J25" s="85"/>
      <c r="K25" s="85" t="s">
        <v>21</v>
      </c>
      <c r="L25" s="85"/>
      <c r="M25" s="85"/>
      <c r="N25" s="85" t="s">
        <v>22</v>
      </c>
      <c r="O25" s="85"/>
      <c r="P25" s="85"/>
      <c r="Q25" s="85" t="s">
        <v>23</v>
      </c>
      <c r="R25" s="85"/>
      <c r="S25" s="85"/>
      <c r="T25" s="85" t="s">
        <v>117</v>
      </c>
      <c r="U25" s="85"/>
      <c r="V25" s="85"/>
      <c r="W25" s="85" t="s">
        <v>25</v>
      </c>
      <c r="X25" s="85"/>
      <c r="Y25" s="85"/>
      <c r="Z25" s="8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Q25" s="5"/>
    </row>
    <row r="26" spans="2:43" ht="27" hidden="1" customHeight="1" thickBot="1" x14ac:dyDescent="0.3">
      <c r="B26" s="86"/>
      <c r="C26" s="86"/>
      <c r="D26" s="86"/>
      <c r="E26" s="86"/>
      <c r="F26" s="86"/>
      <c r="G26" s="86"/>
      <c r="H26" s="86"/>
      <c r="I26" s="86"/>
      <c r="J26" s="86"/>
      <c r="K26" s="86"/>
      <c r="L26" s="86"/>
      <c r="M26" s="86"/>
      <c r="N26" s="86"/>
      <c r="O26" s="86"/>
      <c r="P26" s="86"/>
      <c r="Q26" s="86"/>
      <c r="R26" s="86"/>
      <c r="S26" s="86"/>
      <c r="T26" s="86"/>
      <c r="U26" s="86"/>
      <c r="V26" s="86"/>
      <c r="W26" s="86"/>
      <c r="X26" s="86"/>
      <c r="Y26" s="86"/>
      <c r="Z26" s="8"/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9"/>
      <c r="AL26" s="9"/>
      <c r="AM26" s="9"/>
      <c r="AQ26" s="5"/>
    </row>
    <row r="27" spans="2:43" ht="27" hidden="1" customHeight="1" thickTop="1" x14ac:dyDescent="0.25">
      <c r="B27" s="87">
        <f>B6*1.1/30</f>
        <v>0</v>
      </c>
      <c r="C27" s="87"/>
      <c r="D27" s="87"/>
      <c r="E27" s="87">
        <f>F6/21</f>
        <v>0</v>
      </c>
      <c r="F27" s="87"/>
      <c r="G27" s="87"/>
      <c r="H27" s="87">
        <f>B6*1.1/3.1</f>
        <v>0</v>
      </c>
      <c r="I27" s="87"/>
      <c r="J27" s="87"/>
      <c r="K27" s="87">
        <f>J6/9</f>
        <v>0</v>
      </c>
      <c r="L27" s="87"/>
      <c r="M27" s="87"/>
      <c r="N27" s="87">
        <f>N6/6</f>
        <v>0</v>
      </c>
      <c r="O27" s="87"/>
      <c r="P27" s="87"/>
      <c r="Q27" s="87">
        <f>R6*1.1/7.5</f>
        <v>0</v>
      </c>
      <c r="R27" s="87"/>
      <c r="S27" s="87"/>
      <c r="T27" s="87">
        <f>B6*28*1.1/496</f>
        <v>0</v>
      </c>
      <c r="U27" s="87"/>
      <c r="V27" s="87"/>
      <c r="W27" s="87">
        <f>B6/17</f>
        <v>0</v>
      </c>
      <c r="X27" s="87"/>
      <c r="Y27" s="87"/>
      <c r="Z27" s="8"/>
      <c r="AA27" s="9"/>
      <c r="AB27" s="9"/>
      <c r="AC27" s="9"/>
      <c r="AD27" s="9"/>
      <c r="AE27" s="9"/>
      <c r="AF27" s="9"/>
      <c r="AG27" s="9"/>
      <c r="AH27" s="9"/>
      <c r="AI27" s="9"/>
      <c r="AJ27" s="9"/>
      <c r="AK27" s="9"/>
      <c r="AL27" s="9"/>
      <c r="AM27" s="9"/>
      <c r="AQ27" s="5"/>
    </row>
    <row r="28" spans="2:43" ht="27" hidden="1" customHeight="1" x14ac:dyDescent="0.25">
      <c r="B28" s="77" t="s">
        <v>26</v>
      </c>
      <c r="C28" s="77"/>
      <c r="D28" s="77"/>
      <c r="E28" s="77" t="s">
        <v>27</v>
      </c>
      <c r="F28" s="77"/>
      <c r="G28" s="77"/>
      <c r="H28" s="77" t="s">
        <v>27</v>
      </c>
      <c r="I28" s="77"/>
      <c r="J28" s="77"/>
      <c r="K28" s="77" t="s">
        <v>27</v>
      </c>
      <c r="L28" s="77"/>
      <c r="M28" s="77"/>
      <c r="N28" s="77" t="s">
        <v>28</v>
      </c>
      <c r="O28" s="77"/>
      <c r="P28" s="77"/>
      <c r="Q28" s="77" t="s">
        <v>29</v>
      </c>
      <c r="R28" s="77"/>
      <c r="S28" s="77"/>
      <c r="T28" s="77" t="s">
        <v>0</v>
      </c>
      <c r="U28" s="77"/>
      <c r="V28" s="77"/>
      <c r="W28" s="77" t="s">
        <v>30</v>
      </c>
      <c r="X28" s="77"/>
      <c r="Y28" s="77"/>
      <c r="Z28" s="8"/>
      <c r="AA28" s="9"/>
      <c r="AB28" s="9"/>
      <c r="AC28" s="9"/>
      <c r="AD28" s="9"/>
      <c r="AE28" s="9"/>
      <c r="AF28" s="9"/>
      <c r="AG28" s="9"/>
      <c r="AH28" s="9"/>
      <c r="AI28" s="9"/>
      <c r="AJ28" s="9"/>
      <c r="AK28" s="9"/>
      <c r="AL28" s="9"/>
      <c r="AM28" s="9"/>
      <c r="AQ28" s="5"/>
    </row>
    <row r="29" spans="2:43" s="4" customFormat="1" ht="27" hidden="1" customHeight="1" x14ac:dyDescent="0.25">
      <c r="B29" s="78">
        <f>B6/300*10000/2/275</f>
        <v>0</v>
      </c>
      <c r="C29" s="78"/>
      <c r="D29" s="78"/>
      <c r="E29" s="78"/>
      <c r="F29" s="79" t="str">
        <f>IF(N6&lt;B29, "POZOR Nedostatečně odvětráno! Více na posledním listu anebo na www.iko.cz", "Vaše střecha je odvětrána správně. Více o odvětrání v posledním listu.")</f>
        <v>Vaše střecha je odvětrána správně. Více o odvětrání v posledním listu.</v>
      </c>
      <c r="G29" s="79"/>
      <c r="H29" s="79"/>
      <c r="I29" s="79"/>
      <c r="J29" s="79"/>
      <c r="K29" s="79"/>
      <c r="L29" s="79"/>
      <c r="M29" s="79"/>
      <c r="N29" s="79"/>
      <c r="O29" s="79"/>
      <c r="P29" s="79"/>
      <c r="Q29" s="79"/>
      <c r="R29" s="79"/>
      <c r="S29" s="79"/>
      <c r="T29" s="79"/>
      <c r="U29" s="79"/>
      <c r="V29" s="79"/>
      <c r="W29" s="79"/>
      <c r="X29" s="79"/>
      <c r="Y29" s="79"/>
      <c r="Z29" s="8"/>
      <c r="AA29" s="9"/>
      <c r="AB29" s="9"/>
      <c r="AC29" s="9"/>
      <c r="AD29" s="9"/>
      <c r="AE29" s="9"/>
      <c r="AF29" s="9"/>
      <c r="AG29" s="9"/>
      <c r="AH29" s="9"/>
      <c r="AI29" s="9"/>
      <c r="AJ29" s="9"/>
      <c r="AK29" s="9"/>
      <c r="AL29" s="9"/>
      <c r="AM29" s="9"/>
      <c r="AQ29" s="5"/>
    </row>
    <row r="30" spans="2:43" ht="27" hidden="1" customHeight="1" x14ac:dyDescent="0.25">
      <c r="Z30" s="8"/>
      <c r="AA30" s="9"/>
      <c r="AB30" s="9"/>
      <c r="AC30" s="9"/>
      <c r="AD30" s="9"/>
      <c r="AE30" s="9"/>
      <c r="AF30" s="9"/>
      <c r="AG30" s="9"/>
      <c r="AH30" s="9"/>
      <c r="AI30" s="9"/>
      <c r="AJ30" s="9"/>
      <c r="AK30" s="9"/>
      <c r="AL30" s="9"/>
      <c r="AM30" s="9"/>
      <c r="AQ30" s="5"/>
    </row>
    <row r="31" spans="2:43" ht="17.45" customHeight="1" x14ac:dyDescent="0.25">
      <c r="B31" s="80" t="s">
        <v>32</v>
      </c>
      <c r="C31" s="80"/>
      <c r="D31" s="80"/>
      <c r="E31" s="80"/>
      <c r="F31" s="80"/>
      <c r="G31" s="80"/>
      <c r="H31" s="80"/>
      <c r="I31" s="80"/>
      <c r="J31" s="80"/>
      <c r="K31" s="80"/>
      <c r="L31" s="80"/>
      <c r="M31" s="80"/>
      <c r="N31" s="80"/>
      <c r="O31" s="80"/>
      <c r="P31" s="80"/>
      <c r="Q31" s="80"/>
      <c r="R31" s="80"/>
      <c r="S31" s="80"/>
      <c r="T31" s="80"/>
      <c r="U31" s="80"/>
      <c r="V31" s="10"/>
      <c r="W31" s="11"/>
      <c r="X31" s="11"/>
      <c r="Y31" s="11"/>
      <c r="Z31" s="7"/>
      <c r="AA31" s="12"/>
      <c r="AB31" s="12"/>
      <c r="AC31" s="12"/>
      <c r="AD31" s="12"/>
      <c r="AE31" s="12"/>
      <c r="AF31" s="12"/>
      <c r="AG31" s="12"/>
      <c r="AH31" s="12"/>
      <c r="AI31" s="12"/>
      <c r="AJ31" s="12"/>
      <c r="AK31" s="12"/>
      <c r="AL31" s="12"/>
      <c r="AM31" s="12"/>
      <c r="AN31" s="5"/>
      <c r="AO31" s="5"/>
      <c r="AP31" s="5"/>
      <c r="AQ31" s="5"/>
    </row>
    <row r="32" spans="2:43" ht="21.75" customHeight="1" x14ac:dyDescent="0.25">
      <c r="B32" s="82" t="s">
        <v>57</v>
      </c>
      <c r="C32" s="82"/>
      <c r="D32" s="82"/>
      <c r="E32" s="82"/>
      <c r="F32" s="82"/>
      <c r="G32" s="82"/>
      <c r="H32" s="82"/>
      <c r="I32" s="82"/>
      <c r="J32" s="82"/>
      <c r="K32" s="82"/>
      <c r="L32" s="82"/>
      <c r="M32" s="82"/>
      <c r="N32" s="82"/>
      <c r="O32" s="82"/>
      <c r="P32" s="82"/>
      <c r="Q32" s="82"/>
      <c r="R32" s="82"/>
      <c r="S32" s="82"/>
      <c r="T32" s="82"/>
      <c r="U32" s="82"/>
      <c r="V32" s="13"/>
      <c r="W32" s="14"/>
      <c r="X32" s="14"/>
      <c r="Y32" s="14"/>
      <c r="Z32" s="7"/>
      <c r="AA32" s="81" t="s">
        <v>55</v>
      </c>
      <c r="AB32" s="81"/>
      <c r="AC32" s="81"/>
      <c r="AD32" s="81"/>
      <c r="AE32" s="81"/>
      <c r="AF32" s="81"/>
      <c r="AG32" s="81"/>
      <c r="AH32" s="81"/>
      <c r="AI32" s="81"/>
      <c r="AJ32" s="81"/>
      <c r="AK32" s="81"/>
      <c r="AL32" s="81"/>
      <c r="AM32" s="81"/>
      <c r="AN32" s="81"/>
      <c r="AO32" s="81"/>
      <c r="AP32" s="81"/>
      <c r="AQ32" s="5"/>
    </row>
    <row r="33" spans="2:43" ht="24.75" customHeight="1" x14ac:dyDescent="0.25">
      <c r="B33" s="82" t="s">
        <v>58</v>
      </c>
      <c r="C33" s="82"/>
      <c r="D33" s="82"/>
      <c r="E33" s="82"/>
      <c r="F33" s="82"/>
      <c r="G33" s="82"/>
      <c r="H33" s="82"/>
      <c r="I33" s="82"/>
      <c r="J33" s="82"/>
      <c r="K33" s="82"/>
      <c r="L33" s="82"/>
      <c r="M33" s="82"/>
      <c r="N33" s="82"/>
      <c r="O33" s="82"/>
      <c r="P33" s="82"/>
      <c r="Q33" s="82"/>
      <c r="R33" s="82"/>
      <c r="S33" s="82"/>
      <c r="T33" s="82"/>
      <c r="U33" s="82"/>
      <c r="W33" s="5"/>
      <c r="X33" s="5"/>
      <c r="Y33" s="5"/>
      <c r="Z33" s="5"/>
      <c r="AA33" s="81"/>
      <c r="AB33" s="81"/>
      <c r="AC33" s="81"/>
      <c r="AD33" s="81"/>
      <c r="AE33" s="81"/>
      <c r="AF33" s="81"/>
      <c r="AG33" s="81"/>
      <c r="AH33" s="81"/>
      <c r="AI33" s="81"/>
      <c r="AJ33" s="81"/>
      <c r="AK33" s="81"/>
      <c r="AL33" s="81"/>
      <c r="AM33" s="81"/>
      <c r="AN33" s="81"/>
      <c r="AO33" s="81"/>
      <c r="AP33" s="81"/>
      <c r="AQ33" s="5"/>
    </row>
    <row r="34" spans="2:43" x14ac:dyDescent="0.25">
      <c r="B34" s="82"/>
      <c r="C34" s="82"/>
      <c r="D34" s="82"/>
      <c r="E34" s="82"/>
      <c r="F34" s="82"/>
      <c r="G34" s="82"/>
      <c r="H34" s="82"/>
      <c r="I34" s="82"/>
      <c r="J34" s="82"/>
      <c r="K34" s="82"/>
      <c r="L34" s="82"/>
      <c r="M34" s="82"/>
      <c r="N34" s="82"/>
      <c r="O34" s="82"/>
      <c r="P34" s="82"/>
      <c r="Q34" s="82"/>
      <c r="R34" s="82"/>
      <c r="S34" s="82"/>
      <c r="T34" s="82"/>
      <c r="U34" s="82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</row>
    <row r="35" spans="2:43" x14ac:dyDescent="0.25">
      <c r="B35" s="82" t="s">
        <v>123</v>
      </c>
      <c r="C35" s="82"/>
      <c r="D35" s="82"/>
      <c r="E35" s="82"/>
      <c r="F35" s="82"/>
      <c r="G35" s="82"/>
      <c r="H35" s="82"/>
      <c r="I35" s="82"/>
      <c r="J35" s="82"/>
      <c r="K35" s="82"/>
      <c r="L35" s="82"/>
      <c r="M35" s="82"/>
      <c r="N35" s="82"/>
      <c r="O35" s="82"/>
      <c r="P35" s="82"/>
      <c r="Q35" s="82"/>
      <c r="R35" s="82"/>
      <c r="S35" s="82"/>
      <c r="T35" s="82"/>
      <c r="U35" s="82"/>
      <c r="W35" s="5"/>
      <c r="X35" s="83" t="s">
        <v>54</v>
      </c>
      <c r="Y35" s="83"/>
      <c r="Z35" s="83"/>
      <c r="AA35" s="83"/>
      <c r="AB35" s="83"/>
      <c r="AC35" s="83"/>
      <c r="AD35" s="83"/>
      <c r="AE35" s="83"/>
      <c r="AF35" s="83"/>
      <c r="AG35" s="83"/>
      <c r="AH35" s="83"/>
      <c r="AI35" s="83"/>
      <c r="AJ35" s="83"/>
      <c r="AK35" s="83"/>
      <c r="AL35" s="83"/>
      <c r="AM35" s="5"/>
      <c r="AN35" s="5"/>
      <c r="AO35" s="5"/>
      <c r="AP35" s="5"/>
      <c r="AQ35" s="5"/>
    </row>
    <row r="36" spans="2:43" ht="24.75" customHeight="1" x14ac:dyDescent="0.25">
      <c r="B36" s="82" t="s">
        <v>148</v>
      </c>
      <c r="C36" s="82"/>
      <c r="D36" s="82"/>
      <c r="E36" s="82"/>
      <c r="F36" s="82"/>
      <c r="G36" s="82"/>
      <c r="H36" s="82"/>
      <c r="I36" s="82"/>
      <c r="J36" s="82"/>
      <c r="K36" s="82"/>
      <c r="L36" s="82"/>
      <c r="M36" s="82"/>
      <c r="N36" s="82"/>
      <c r="O36" s="82"/>
      <c r="P36" s="82"/>
      <c r="Q36" s="82"/>
      <c r="R36" s="82"/>
      <c r="S36" s="82"/>
      <c r="T36" s="82"/>
      <c r="U36" s="82"/>
      <c r="W36" s="5"/>
      <c r="X36" s="83"/>
      <c r="Y36" s="83"/>
      <c r="Z36" s="83"/>
      <c r="AA36" s="83"/>
      <c r="AB36" s="83"/>
      <c r="AC36" s="83"/>
      <c r="AD36" s="83"/>
      <c r="AE36" s="83"/>
      <c r="AF36" s="83"/>
      <c r="AG36" s="83"/>
      <c r="AH36" s="83"/>
      <c r="AI36" s="83"/>
      <c r="AJ36" s="83"/>
      <c r="AK36" s="83"/>
      <c r="AL36" s="83"/>
      <c r="AM36" s="5"/>
      <c r="AN36" s="5"/>
      <c r="AO36" s="5"/>
      <c r="AP36" s="5"/>
      <c r="AQ36" s="5"/>
    </row>
    <row r="37" spans="2:43" ht="19.899999999999999" customHeight="1" x14ac:dyDescent="0.25">
      <c r="B37" s="84" t="s">
        <v>31</v>
      </c>
      <c r="C37" s="84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</row>
    <row r="38" spans="2:43" ht="19.899999999999999" customHeight="1" x14ac:dyDescent="0.25"/>
    <row r="39" spans="2:43" ht="19.899999999999999" customHeight="1" x14ac:dyDescent="0.25"/>
    <row r="40" spans="2:43" ht="19.899999999999999" customHeight="1" x14ac:dyDescent="0.25"/>
    <row r="41" spans="2:43" ht="19.899999999999999" customHeight="1" x14ac:dyDescent="0.25"/>
    <row r="42" spans="2:43" ht="19.899999999999999" customHeight="1" x14ac:dyDescent="0.25"/>
    <row r="43" spans="2:43" ht="19.899999999999999" customHeight="1" x14ac:dyDescent="0.25"/>
    <row r="44" spans="2:43" ht="19.899999999999999" customHeight="1" x14ac:dyDescent="0.25"/>
    <row r="45" spans="2:43" ht="19.899999999999999" customHeight="1" x14ac:dyDescent="0.25"/>
    <row r="46" spans="2:43" ht="19.899999999999999" customHeight="1" x14ac:dyDescent="0.25"/>
    <row r="47" spans="2:43" ht="19.899999999999999" customHeight="1" x14ac:dyDescent="0.25"/>
    <row r="48" spans="2:43" ht="19.899999999999999" customHeight="1" x14ac:dyDescent="0.25"/>
    <row r="49" ht="19.899999999999999" customHeight="1" x14ac:dyDescent="0.25"/>
    <row r="50" ht="19.899999999999999" customHeight="1" x14ac:dyDescent="0.25"/>
    <row r="51" ht="19.899999999999999" customHeight="1" x14ac:dyDescent="0.25"/>
    <row r="52" ht="19.899999999999999" customHeight="1" x14ac:dyDescent="0.25"/>
    <row r="53" ht="19.899999999999999" customHeight="1" x14ac:dyDescent="0.25"/>
    <row r="54" ht="19.899999999999999" customHeight="1" x14ac:dyDescent="0.25"/>
    <row r="55" ht="19.899999999999999" customHeight="1" x14ac:dyDescent="0.25"/>
    <row r="56" ht="19.899999999999999" customHeight="1" x14ac:dyDescent="0.25"/>
    <row r="57" ht="19.899999999999999" customHeight="1" x14ac:dyDescent="0.25"/>
    <row r="58" ht="19.899999999999999" customHeight="1" x14ac:dyDescent="0.25"/>
    <row r="59" ht="19.899999999999999" customHeight="1" x14ac:dyDescent="0.25"/>
    <row r="60" ht="19.899999999999999" customHeight="1" x14ac:dyDescent="0.25"/>
    <row r="61" ht="19.899999999999999" customHeight="1" x14ac:dyDescent="0.25"/>
    <row r="62" ht="19.899999999999999" customHeight="1" x14ac:dyDescent="0.25"/>
    <row r="63" ht="19.899999999999999" customHeight="1" x14ac:dyDescent="0.25"/>
    <row r="64" ht="19.899999999999999" customHeight="1" x14ac:dyDescent="0.25"/>
    <row r="65" ht="19.899999999999999" customHeight="1" x14ac:dyDescent="0.25"/>
    <row r="66" ht="19.899999999999999" customHeight="1" x14ac:dyDescent="0.25"/>
    <row r="67" ht="19.899999999999999" customHeight="1" x14ac:dyDescent="0.25"/>
    <row r="68" ht="19.899999999999999" customHeight="1" x14ac:dyDescent="0.25"/>
    <row r="69" ht="19.899999999999999" customHeight="1" x14ac:dyDescent="0.25"/>
    <row r="70" ht="19.899999999999999" customHeight="1" x14ac:dyDescent="0.25"/>
    <row r="71" ht="19.899999999999999" customHeight="1" x14ac:dyDescent="0.25"/>
    <row r="72" ht="19.899999999999999" customHeight="1" x14ac:dyDescent="0.25"/>
    <row r="73" ht="19.899999999999999" customHeight="1" x14ac:dyDescent="0.25"/>
    <row r="74" ht="19.899999999999999" customHeight="1" x14ac:dyDescent="0.25"/>
    <row r="75" ht="19.899999999999999" customHeight="1" x14ac:dyDescent="0.25"/>
    <row r="76" ht="19.899999999999999" customHeight="1" x14ac:dyDescent="0.25"/>
    <row r="77" ht="19.899999999999999" customHeight="1" x14ac:dyDescent="0.25"/>
    <row r="78" ht="19.899999999999999" customHeight="1" x14ac:dyDescent="0.25"/>
    <row r="79" ht="19.899999999999999" customHeight="1" x14ac:dyDescent="0.25"/>
    <row r="80" ht="19.899999999999999" customHeight="1" x14ac:dyDescent="0.25"/>
    <row r="81" ht="19.899999999999999" customHeight="1" x14ac:dyDescent="0.25"/>
    <row r="82" ht="19.899999999999999" customHeight="1" x14ac:dyDescent="0.25"/>
    <row r="83" ht="19.899999999999999" customHeight="1" x14ac:dyDescent="0.25"/>
    <row r="84" ht="19.899999999999999" customHeight="1" x14ac:dyDescent="0.25"/>
    <row r="85" ht="19.899999999999999" customHeight="1" x14ac:dyDescent="0.25"/>
    <row r="86" ht="19.899999999999999" customHeight="1" x14ac:dyDescent="0.25"/>
    <row r="87" ht="19.899999999999999" customHeight="1" x14ac:dyDescent="0.25"/>
    <row r="88" ht="19.899999999999999" customHeight="1" x14ac:dyDescent="0.25"/>
    <row r="89" ht="19.899999999999999" customHeight="1" x14ac:dyDescent="0.25"/>
    <row r="90" ht="19.899999999999999" customHeight="1" x14ac:dyDescent="0.25"/>
    <row r="91" ht="19.899999999999999" customHeight="1" x14ac:dyDescent="0.25"/>
    <row r="92" ht="19.899999999999999" customHeight="1" x14ac:dyDescent="0.25"/>
    <row r="93" ht="19.899999999999999" customHeight="1" x14ac:dyDescent="0.25"/>
    <row r="94" ht="19.899999999999999" customHeight="1" x14ac:dyDescent="0.25"/>
    <row r="95" ht="19.899999999999999" customHeight="1" x14ac:dyDescent="0.25"/>
    <row r="96" ht="19.899999999999999" customHeight="1" x14ac:dyDescent="0.25"/>
    <row r="97" ht="19.899999999999999" customHeight="1" x14ac:dyDescent="0.25"/>
    <row r="98" ht="19.899999999999999" customHeight="1" x14ac:dyDescent="0.25"/>
    <row r="99" ht="19.899999999999999" customHeight="1" x14ac:dyDescent="0.25"/>
    <row r="100" ht="19.899999999999999" customHeight="1" x14ac:dyDescent="0.25"/>
    <row r="101" ht="19.899999999999999" customHeight="1" x14ac:dyDescent="0.25"/>
    <row r="102" ht="19.899999999999999" customHeight="1" x14ac:dyDescent="0.25"/>
    <row r="103" ht="19.899999999999999" customHeight="1" x14ac:dyDescent="0.25"/>
    <row r="104" ht="19.899999999999999" customHeight="1" x14ac:dyDescent="0.25"/>
    <row r="105" ht="19.899999999999999" customHeight="1" x14ac:dyDescent="0.25"/>
    <row r="106" ht="19.899999999999999" customHeight="1" x14ac:dyDescent="0.25"/>
    <row r="107" ht="19.899999999999999" customHeight="1" x14ac:dyDescent="0.25"/>
    <row r="108" ht="19.899999999999999" customHeight="1" x14ac:dyDescent="0.25"/>
    <row r="109" ht="19.899999999999999" customHeight="1" x14ac:dyDescent="0.25"/>
    <row r="110" ht="19.899999999999999" customHeight="1" x14ac:dyDescent="0.25"/>
    <row r="111" ht="19.899999999999999" customHeight="1" x14ac:dyDescent="0.25"/>
    <row r="112" ht="19.899999999999999" customHeight="1" x14ac:dyDescent="0.25"/>
    <row r="113" ht="19.899999999999999" customHeight="1" x14ac:dyDescent="0.25"/>
    <row r="114" ht="19.899999999999999" customHeight="1" x14ac:dyDescent="0.25"/>
    <row r="115" ht="19.899999999999999" customHeight="1" x14ac:dyDescent="0.25"/>
    <row r="116" ht="19.899999999999999" customHeight="1" x14ac:dyDescent="0.25"/>
    <row r="117" ht="19.899999999999999" customHeight="1" x14ac:dyDescent="0.25"/>
    <row r="118" ht="19.899999999999999" customHeight="1" x14ac:dyDescent="0.25"/>
    <row r="119" ht="19.899999999999999" customHeight="1" x14ac:dyDescent="0.25"/>
  </sheetData>
  <mergeCells count="91">
    <mergeCell ref="B35:U35"/>
    <mergeCell ref="X35:AL36"/>
    <mergeCell ref="B36:U36"/>
    <mergeCell ref="B37:U37"/>
    <mergeCell ref="AA14:AP17"/>
    <mergeCell ref="B29:E29"/>
    <mergeCell ref="F29:Y29"/>
    <mergeCell ref="B31:U31"/>
    <mergeCell ref="B32:U32"/>
    <mergeCell ref="AA32:AP33"/>
    <mergeCell ref="B33:U34"/>
    <mergeCell ref="T27:V27"/>
    <mergeCell ref="W27:Y27"/>
    <mergeCell ref="B28:D28"/>
    <mergeCell ref="E28:G28"/>
    <mergeCell ref="H28:J28"/>
    <mergeCell ref="K28:M28"/>
    <mergeCell ref="N28:P28"/>
    <mergeCell ref="Q28:S28"/>
    <mergeCell ref="T28:V28"/>
    <mergeCell ref="W28:Y28"/>
    <mergeCell ref="Q27:S27"/>
    <mergeCell ref="AA22:AM23"/>
    <mergeCell ref="B24:Y24"/>
    <mergeCell ref="B25:D26"/>
    <mergeCell ref="E25:G26"/>
    <mergeCell ref="H25:J26"/>
    <mergeCell ref="K25:M26"/>
    <mergeCell ref="N25:P26"/>
    <mergeCell ref="Q25:S26"/>
    <mergeCell ref="T25:V26"/>
    <mergeCell ref="W25:Y26"/>
    <mergeCell ref="B27:D27"/>
    <mergeCell ref="E27:G27"/>
    <mergeCell ref="H27:J27"/>
    <mergeCell ref="K27:M27"/>
    <mergeCell ref="N27:P27"/>
    <mergeCell ref="B21:N21"/>
    <mergeCell ref="O21:P21"/>
    <mergeCell ref="Q21:R21"/>
    <mergeCell ref="S21:U21"/>
    <mergeCell ref="B22:N22"/>
    <mergeCell ref="O22:P22"/>
    <mergeCell ref="Q22:R22"/>
    <mergeCell ref="S22:U22"/>
    <mergeCell ref="X18:AM20"/>
    <mergeCell ref="B19:N19"/>
    <mergeCell ref="O19:P19"/>
    <mergeCell ref="Q19:R19"/>
    <mergeCell ref="S19:U19"/>
    <mergeCell ref="B20:N20"/>
    <mergeCell ref="O20:P20"/>
    <mergeCell ref="Q20:R20"/>
    <mergeCell ref="S20:U20"/>
    <mergeCell ref="B18:N18"/>
    <mergeCell ref="O18:P18"/>
    <mergeCell ref="Q18:R18"/>
    <mergeCell ref="S18:U18"/>
    <mergeCell ref="S16:U16"/>
    <mergeCell ref="B17:N17"/>
    <mergeCell ref="O17:P17"/>
    <mergeCell ref="Q17:R17"/>
    <mergeCell ref="S17:U17"/>
    <mergeCell ref="B16:N16"/>
    <mergeCell ref="O16:P16"/>
    <mergeCell ref="Q16:R16"/>
    <mergeCell ref="X12:AP13"/>
    <mergeCell ref="B13:U14"/>
    <mergeCell ref="B15:N15"/>
    <mergeCell ref="O15:P15"/>
    <mergeCell ref="Q15:R15"/>
    <mergeCell ref="S15:U15"/>
    <mergeCell ref="B11:U12"/>
    <mergeCell ref="B2:U3"/>
    <mergeCell ref="W2:AP3"/>
    <mergeCell ref="B4:E5"/>
    <mergeCell ref="F4:I5"/>
    <mergeCell ref="J4:M5"/>
    <mergeCell ref="N4:Q5"/>
    <mergeCell ref="R4:U5"/>
    <mergeCell ref="X6:AP9"/>
    <mergeCell ref="B6:E8"/>
    <mergeCell ref="F6:I8"/>
    <mergeCell ref="J6:M8"/>
    <mergeCell ref="N6:Q8"/>
    <mergeCell ref="R6:U8"/>
    <mergeCell ref="B9:E10"/>
    <mergeCell ref="F9:I10"/>
    <mergeCell ref="J9:M10"/>
    <mergeCell ref="N9:Q10"/>
    <mergeCell ref="R9:U10"/>
  </mergeCells>
  <hyperlinks>
    <hyperlink ref="B11:U12" location="Odvětrání!A1" display="Odvětrání!A1"/>
  </hyperlinks>
  <pageMargins left="0.7" right="0.7" top="0.78740157499999996" bottom="0.78740157499999996" header="0.3" footer="0.3"/>
  <pageSetup paperSize="9" orientation="portrait" horizontalDpi="4294967295" verticalDpi="4294967295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10</vt:i4>
      </vt:variant>
    </vt:vector>
  </HeadingPairs>
  <TitlesOfParts>
    <vt:vector size="10" baseType="lpstr">
      <vt:lpstr>Úvod</vt:lpstr>
      <vt:lpstr>Superglass 3Tab</vt:lpstr>
      <vt:lpstr>Superglass Beaver</vt:lpstr>
      <vt:lpstr>Armourglass</vt:lpstr>
      <vt:lpstr>Victorian</vt:lpstr>
      <vt:lpstr>Diamant</vt:lpstr>
      <vt:lpstr>Armour-StormShield</vt:lpstr>
      <vt:lpstr>Cambridge Xpress</vt:lpstr>
      <vt:lpstr>Cambridge Xtreme 9,5°</vt:lpstr>
      <vt:lpstr>Odvětrání</vt:lpstr>
    </vt:vector>
  </TitlesOfParts>
  <Company>Microsoft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czprmbor</dc:creator>
  <cp:lastModifiedBy>Vitezslav Joura</cp:lastModifiedBy>
  <cp:lastPrinted>2015-11-20T13:03:53Z</cp:lastPrinted>
  <dcterms:created xsi:type="dcterms:W3CDTF">2014-10-01T12:20:12Z</dcterms:created>
  <dcterms:modified xsi:type="dcterms:W3CDTF">2017-02-14T12:46:24Z</dcterms:modified>
</cp:coreProperties>
</file>